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" yWindow="180" windowWidth="1980" windowHeight="1170" tabRatio="947" firstSheet="4" activeTab="4"/>
  </bookViews>
  <sheets>
    <sheet name="2 " sheetId="53" r:id="rId1"/>
    <sheet name="3 " sheetId="6" r:id="rId2"/>
    <sheet name="4." sheetId="7" r:id="rId3"/>
    <sheet name="5" sheetId="8" r:id="rId4"/>
    <sheet name="6" sheetId="9" r:id="rId5"/>
    <sheet name="7م" sheetId="10" r:id="rId6"/>
    <sheet name="8ف" sheetId="11" r:id="rId7"/>
    <sheet name="9" sheetId="12" r:id="rId8"/>
    <sheet name="10" sheetId="13" r:id="rId9"/>
    <sheet name="11" sheetId="14" r:id="rId10"/>
    <sheet name="12" sheetId="15" r:id="rId11"/>
    <sheet name="13" sheetId="16" r:id="rId12"/>
    <sheet name="14" sheetId="17" r:id="rId13"/>
    <sheet name="15 م" sheetId="18" r:id="rId14"/>
    <sheet name=" 16 ف" sheetId="19" r:id="rId15"/>
    <sheet name="17" sheetId="58" r:id="rId16"/>
    <sheet name="18" sheetId="51" r:id="rId17"/>
    <sheet name="19ج" sheetId="22" r:id="rId18"/>
    <sheet name="20" sheetId="23" r:id="rId19"/>
    <sheet name="21" sheetId="24" r:id="rId20"/>
    <sheet name="22" sheetId="27" r:id="rId21"/>
    <sheet name="23" sheetId="28" r:id="rId22"/>
    <sheet name="24" sheetId="31" r:id="rId23"/>
    <sheet name="25ف" sheetId="63" r:id="rId24"/>
    <sheet name="26" sheetId="57" r:id="rId25"/>
    <sheet name="27" sheetId="25" r:id="rId26"/>
    <sheet name="28" sheetId="59" r:id="rId27"/>
    <sheet name="29" sheetId="55" r:id="rId28"/>
    <sheet name="30" sheetId="66" r:id="rId29"/>
    <sheet name="31" sheetId="26" r:id="rId30"/>
    <sheet name="32" sheetId="29" r:id="rId31"/>
    <sheet name="33" sheetId="30" r:id="rId32"/>
    <sheet name="34" sheetId="62" r:id="rId33"/>
    <sheet name="35" sheetId="64" r:id="rId34"/>
    <sheet name="36" sheetId="36" r:id="rId35"/>
    <sheet name="37" sheetId="37" r:id="rId36"/>
    <sheet name="38" sheetId="38" r:id="rId37"/>
    <sheet name="39" sheetId="39" r:id="rId38"/>
    <sheet name="40" sheetId="40" r:id="rId39"/>
    <sheet name="41" sheetId="41" r:id="rId40"/>
    <sheet name="42" sheetId="42" r:id="rId41"/>
    <sheet name="43" sheetId="43" r:id="rId42"/>
    <sheet name="44" sheetId="44" r:id="rId43"/>
    <sheet name="45" sheetId="45" r:id="rId44"/>
    <sheet name="46" sheetId="46" r:id="rId45"/>
    <sheet name="47" sheetId="47" r:id="rId46"/>
    <sheet name="48n" sheetId="67" r:id="rId47"/>
    <sheet name="49" sheetId="48" r:id="rId48"/>
    <sheet name="49cont" sheetId="68" r:id="rId49"/>
    <sheet name="50" sheetId="69" r:id="rId50"/>
    <sheet name="51" sheetId="70" r:id="rId51"/>
    <sheet name="52" sheetId="71" r:id="rId52"/>
    <sheet name="53" sheetId="72" r:id="rId53"/>
    <sheet name="54" sheetId="73" r:id="rId54"/>
    <sheet name="55" sheetId="74" r:id="rId55"/>
    <sheet name="56" sheetId="75" r:id="rId56"/>
    <sheet name="Sheet1" sheetId="77" r:id="rId57"/>
  </sheets>
  <definedNames>
    <definedName name="_xlnm.Print_Area" localSheetId="14">' 16 ف'!$A$1:$Q$26</definedName>
    <definedName name="_xlnm.Print_Area" localSheetId="8">'10'!$A$1:$S$25</definedName>
    <definedName name="_xlnm.Print_Area" localSheetId="9">'11'!$A$1:$U$29</definedName>
    <definedName name="_xlnm.Print_Area" localSheetId="11">'13'!$A$1:$S$27</definedName>
    <definedName name="_xlnm.Print_Area" localSheetId="12">'14'!$A$1:$AC$24</definedName>
    <definedName name="_xlnm.Print_Area" localSheetId="13">'15 م'!$A$1:$Q$32</definedName>
    <definedName name="_xlnm.Print_Area" localSheetId="15">'17'!$A$1:$Q$19</definedName>
    <definedName name="_xlnm.Print_Area" localSheetId="16">'18'!$A$1:$U$19</definedName>
    <definedName name="_xlnm.Print_Area" localSheetId="17">'19ج'!$A$1:$J$20</definedName>
    <definedName name="_xlnm.Print_Area" localSheetId="0">'2 '!$A$1:$J$25</definedName>
    <definedName name="_xlnm.Print_Area" localSheetId="18">'20'!$A$1:$Q$17</definedName>
    <definedName name="_xlnm.Print_Area" localSheetId="19">'21'!$A$1:$U$19</definedName>
    <definedName name="_xlnm.Print_Area" localSheetId="20">'22'!$A$1:$O$18</definedName>
    <definedName name="_xlnm.Print_Area" localSheetId="21">'23'!$A$1:$S$17</definedName>
    <definedName name="_xlnm.Print_Area" localSheetId="22">'24'!$A$1:$Q$17</definedName>
    <definedName name="_xlnm.Print_Area" localSheetId="23">'25ف'!$A$1:$Q$18</definedName>
    <definedName name="_xlnm.Print_Area" localSheetId="24">'26'!$A$1:$Q$11</definedName>
    <definedName name="_xlnm.Print_Area" localSheetId="25">'27'!$A$1:$Y$22</definedName>
    <definedName name="_xlnm.Print_Area" localSheetId="26">'28'!$A$1:$J$22</definedName>
    <definedName name="_xlnm.Print_Area" localSheetId="27">'29'!$A$1:$R$23</definedName>
    <definedName name="_xlnm.Print_Area" localSheetId="1">'3 '!$A$1:$Q$20</definedName>
    <definedName name="_xlnm.Print_Area" localSheetId="28">'30'!$A$1:$Y$26</definedName>
    <definedName name="_xlnm.Print_Area" localSheetId="30">'32'!$A$1:$Y$18</definedName>
    <definedName name="_xlnm.Print_Area" localSheetId="31">'33'!$A$1:$S$16</definedName>
    <definedName name="_xlnm.Print_Area" localSheetId="32">'34'!$A$1:$Q$24</definedName>
    <definedName name="_xlnm.Print_Area" localSheetId="33">'35'!$A$1:$Q$19</definedName>
    <definedName name="_xlnm.Print_Area" localSheetId="34">'36'!$A$1:$L$24</definedName>
    <definedName name="_xlnm.Print_Area" localSheetId="35">'37'!$A$1:$AC$24</definedName>
    <definedName name="_xlnm.Print_Area" localSheetId="36">'38'!$A$1:$I$15</definedName>
    <definedName name="_xlnm.Print_Area" localSheetId="37">'39'!$A$1:$AC$45</definedName>
    <definedName name="_xlnm.Print_Area" localSheetId="2">'4.'!$A$1:$Q$21</definedName>
    <definedName name="_xlnm.Print_Area" localSheetId="38">'40'!$A$1:$O$18</definedName>
    <definedName name="_xlnm.Print_Area" localSheetId="39">'41'!$A$1:$G$19</definedName>
    <definedName name="_xlnm.Print_Area" localSheetId="41">'43'!$A$1:$G$19</definedName>
    <definedName name="_xlnm.Print_Area" localSheetId="42">'44'!$A$1:$AA$26</definedName>
    <definedName name="_xlnm.Print_Area" localSheetId="43">'45'!$A$1:$I$24</definedName>
    <definedName name="_xlnm.Print_Area" localSheetId="44">'46'!$A$1:$Q$25</definedName>
    <definedName name="_xlnm.Print_Area" localSheetId="45">'47'!$A$1:$R$24</definedName>
    <definedName name="_xlnm.Print_Area" localSheetId="47">'49'!$A$1:$H$24</definedName>
    <definedName name="_xlnm.Print_Area" localSheetId="3">'5'!$A$1:$Q$23</definedName>
    <definedName name="_xlnm.Print_Area" localSheetId="4">'6'!$A$1:$R$24</definedName>
    <definedName name="_xlnm.Print_Area" localSheetId="5">'7م'!$A$1:$S$26</definedName>
    <definedName name="_xlnm.Print_Area" localSheetId="6">'8ف'!$A$1:$Q$25</definedName>
    <definedName name="_xlnm.Print_Area" localSheetId="7">'9'!$A$1:$O$24</definedName>
  </definedNames>
  <calcPr calcId="144525" calcMode="manual"/>
</workbook>
</file>

<file path=xl/calcChain.xml><?xml version="1.0" encoding="utf-8"?>
<calcChain xmlns="http://schemas.openxmlformats.org/spreadsheetml/2006/main">
  <c r="G23" i="48" l="1"/>
  <c r="F23" i="48"/>
  <c r="O9" i="57" l="1"/>
  <c r="O8" i="57"/>
  <c r="O10" i="57" s="1"/>
  <c r="N10" i="57"/>
  <c r="M10" i="57"/>
  <c r="B23" i="73" l="1"/>
  <c r="C23" i="73"/>
  <c r="E23" i="73"/>
  <c r="F23" i="73"/>
  <c r="D42" i="72"/>
  <c r="C15" i="75"/>
  <c r="B15" i="75"/>
  <c r="D14" i="75"/>
  <c r="D13" i="75"/>
  <c r="D12" i="75"/>
  <c r="D11" i="75"/>
  <c r="D10" i="75"/>
  <c r="D9" i="75"/>
  <c r="D8" i="75"/>
  <c r="C23" i="74"/>
  <c r="B23" i="74"/>
  <c r="D22" i="74"/>
  <c r="D21" i="74"/>
  <c r="D20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D23" i="74" l="1"/>
  <c r="D15" i="75"/>
  <c r="D9" i="71"/>
  <c r="D10" i="71"/>
  <c r="D11" i="71"/>
  <c r="D12" i="71"/>
  <c r="D13" i="71"/>
  <c r="D14" i="71"/>
  <c r="D15" i="71"/>
  <c r="D16" i="71"/>
  <c r="D17" i="71"/>
  <c r="D18" i="71"/>
  <c r="D19" i="71"/>
  <c r="D20" i="71"/>
  <c r="D21" i="71"/>
  <c r="D16" i="73"/>
  <c r="D17" i="73"/>
  <c r="D18" i="73"/>
  <c r="D19" i="73"/>
  <c r="D20" i="73"/>
  <c r="D21" i="73"/>
  <c r="D22" i="73"/>
  <c r="D12" i="73"/>
  <c r="D13" i="73"/>
  <c r="D14" i="73"/>
  <c r="D15" i="73"/>
  <c r="G22" i="73"/>
  <c r="G21" i="73"/>
  <c r="G20" i="73"/>
  <c r="G19" i="73"/>
  <c r="G18" i="73"/>
  <c r="G17" i="73"/>
  <c r="G16" i="73"/>
  <c r="G15" i="73"/>
  <c r="G14" i="73"/>
  <c r="G13" i="73"/>
  <c r="G12" i="73"/>
  <c r="G11" i="73"/>
  <c r="G23" i="73" s="1"/>
  <c r="G9" i="73"/>
  <c r="D9" i="73"/>
  <c r="D3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7" i="72"/>
  <c r="C43" i="72"/>
  <c r="B43" i="72"/>
  <c r="D41" i="72"/>
  <c r="D40" i="72"/>
  <c r="D39" i="72"/>
  <c r="D18" i="72"/>
  <c r="D17" i="72"/>
  <c r="D16" i="72"/>
  <c r="D15" i="72"/>
  <c r="D14" i="72"/>
  <c r="D13" i="72"/>
  <c r="D12" i="72"/>
  <c r="D11" i="72"/>
  <c r="D10" i="72"/>
  <c r="D9" i="72"/>
  <c r="D8" i="72"/>
  <c r="E22" i="71"/>
  <c r="F22" i="71"/>
  <c r="G9" i="71"/>
  <c r="G10" i="71"/>
  <c r="G11" i="71"/>
  <c r="G12" i="71"/>
  <c r="G13" i="71"/>
  <c r="G14" i="71"/>
  <c r="G15" i="71"/>
  <c r="G16" i="71"/>
  <c r="G17" i="71"/>
  <c r="G18" i="71"/>
  <c r="G19" i="71"/>
  <c r="G20" i="71"/>
  <c r="G21" i="71"/>
  <c r="G8" i="71"/>
  <c r="C22" i="71"/>
  <c r="B22" i="71"/>
  <c r="D8" i="71"/>
  <c r="D8" i="70"/>
  <c r="C23" i="70"/>
  <c r="B23" i="70"/>
  <c r="D22" i="70"/>
  <c r="D21" i="70"/>
  <c r="D20" i="70"/>
  <c r="D19" i="70"/>
  <c r="D18" i="70"/>
  <c r="D17" i="70"/>
  <c r="D16" i="70"/>
  <c r="D15" i="70"/>
  <c r="D14" i="70"/>
  <c r="D13" i="70"/>
  <c r="D12" i="70"/>
  <c r="D11" i="70"/>
  <c r="D10" i="70"/>
  <c r="D9" i="70"/>
  <c r="D21" i="69"/>
  <c r="D20" i="69"/>
  <c r="D19" i="69"/>
  <c r="D18" i="69"/>
  <c r="D17" i="69"/>
  <c r="D16" i="69"/>
  <c r="D15" i="69"/>
  <c r="D14" i="69"/>
  <c r="D13" i="69"/>
  <c r="D12" i="69"/>
  <c r="D11" i="69"/>
  <c r="D10" i="69"/>
  <c r="D9" i="69"/>
  <c r="D8" i="69"/>
  <c r="C22" i="69"/>
  <c r="B22" i="69"/>
  <c r="D22" i="69" l="1"/>
  <c r="G11" i="69" s="1"/>
  <c r="G8" i="69"/>
  <c r="G10" i="69"/>
  <c r="G12" i="69"/>
  <c r="G14" i="69"/>
  <c r="G16" i="69"/>
  <c r="G18" i="69"/>
  <c r="G20" i="69"/>
  <c r="D23" i="73"/>
  <c r="D43" i="72"/>
  <c r="G22" i="71"/>
  <c r="D22" i="71"/>
  <c r="D23" i="70"/>
  <c r="F10" i="68"/>
  <c r="G10" i="68"/>
  <c r="F11" i="68"/>
  <c r="H11" i="68" s="1"/>
  <c r="G11" i="68"/>
  <c r="F12" i="68"/>
  <c r="H12" i="68" s="1"/>
  <c r="G12" i="68"/>
  <c r="F13" i="68"/>
  <c r="H13" i="68" s="1"/>
  <c r="G13" i="68"/>
  <c r="F14" i="68"/>
  <c r="H14" i="68" s="1"/>
  <c r="G14" i="68"/>
  <c r="F15" i="68"/>
  <c r="H15" i="68" s="1"/>
  <c r="G15" i="68"/>
  <c r="F16" i="68"/>
  <c r="H16" i="68" s="1"/>
  <c r="G16" i="68"/>
  <c r="F17" i="68"/>
  <c r="H17" i="68" s="1"/>
  <c r="G17" i="68"/>
  <c r="F18" i="68"/>
  <c r="H18" i="68" s="1"/>
  <c r="G18" i="68"/>
  <c r="F19" i="68"/>
  <c r="H19" i="68" s="1"/>
  <c r="G19" i="68"/>
  <c r="F20" i="68"/>
  <c r="H20" i="68" s="1"/>
  <c r="G20" i="68"/>
  <c r="F21" i="68"/>
  <c r="H21" i="68" s="1"/>
  <c r="G21" i="68"/>
  <c r="F22" i="68"/>
  <c r="H22" i="68" s="1"/>
  <c r="G22" i="68"/>
  <c r="F23" i="68"/>
  <c r="H23" i="68" s="1"/>
  <c r="G23" i="68"/>
  <c r="G9" i="68"/>
  <c r="F9" i="68"/>
  <c r="B24" i="68"/>
  <c r="C24" i="68"/>
  <c r="D24" i="68"/>
  <c r="E24" i="68"/>
  <c r="C24" i="67"/>
  <c r="B24" i="67"/>
  <c r="D23" i="67"/>
  <c r="D22" i="67"/>
  <c r="D21" i="67"/>
  <c r="D20" i="67"/>
  <c r="D19" i="67"/>
  <c r="D18" i="67"/>
  <c r="D17" i="67"/>
  <c r="D16" i="67"/>
  <c r="D15" i="67"/>
  <c r="D14" i="67"/>
  <c r="D13" i="67"/>
  <c r="D12" i="67"/>
  <c r="D11" i="67"/>
  <c r="D10" i="67"/>
  <c r="D9" i="67"/>
  <c r="G21" i="69" l="1"/>
  <c r="G17" i="69"/>
  <c r="G13" i="69"/>
  <c r="G9" i="69"/>
  <c r="G22" i="69" s="1"/>
  <c r="G19" i="69"/>
  <c r="G15" i="69"/>
  <c r="H10" i="68"/>
  <c r="H9" i="68"/>
  <c r="H24" i="68" s="1"/>
  <c r="G24" i="68"/>
  <c r="F24" i="68"/>
  <c r="D24" i="67"/>
  <c r="X10" i="44"/>
  <c r="N10" i="47"/>
  <c r="O10" i="47"/>
  <c r="N12" i="47"/>
  <c r="O12" i="47"/>
  <c r="N13" i="47"/>
  <c r="O13" i="47"/>
  <c r="N14" i="47"/>
  <c r="O14" i="47"/>
  <c r="N15" i="47"/>
  <c r="O15" i="47"/>
  <c r="N16" i="47"/>
  <c r="O16" i="47"/>
  <c r="N17" i="47"/>
  <c r="O17" i="47"/>
  <c r="N18" i="47"/>
  <c r="O18" i="47"/>
  <c r="N19" i="47"/>
  <c r="O19" i="47"/>
  <c r="N20" i="47"/>
  <c r="O20" i="47"/>
  <c r="N21" i="47"/>
  <c r="O21" i="47"/>
  <c r="N22" i="47"/>
  <c r="O22" i="47"/>
  <c r="N23" i="47"/>
  <c r="O23" i="47"/>
  <c r="N10" i="46"/>
  <c r="O10" i="46"/>
  <c r="N12" i="46"/>
  <c r="O12" i="46"/>
  <c r="N13" i="46"/>
  <c r="O13" i="46"/>
  <c r="N14" i="46"/>
  <c r="O14" i="46"/>
  <c r="N15" i="46"/>
  <c r="O15" i="46"/>
  <c r="N16" i="46"/>
  <c r="O16" i="46"/>
  <c r="N17" i="46"/>
  <c r="O17" i="46"/>
  <c r="N18" i="46"/>
  <c r="O18" i="46"/>
  <c r="N19" i="46"/>
  <c r="O19" i="46"/>
  <c r="N20" i="46"/>
  <c r="O20" i="46"/>
  <c r="N21" i="46"/>
  <c r="O21" i="46"/>
  <c r="N22" i="46"/>
  <c r="O22" i="46"/>
  <c r="N23" i="46"/>
  <c r="O23" i="46"/>
  <c r="X13" i="44"/>
  <c r="Y13" i="44"/>
  <c r="X9" i="44"/>
  <c r="Y9" i="44"/>
  <c r="Z9" i="44"/>
  <c r="P23" i="47" l="1"/>
  <c r="P22" i="47"/>
  <c r="P21" i="47"/>
  <c r="P20" i="47"/>
  <c r="P19" i="47"/>
  <c r="P18" i="47"/>
  <c r="P17" i="47"/>
  <c r="P16" i="47"/>
  <c r="P15" i="47"/>
  <c r="P14" i="47"/>
  <c r="P13" i="47"/>
  <c r="P12" i="47"/>
  <c r="P10" i="47"/>
  <c r="P23" i="46"/>
  <c r="P22" i="46"/>
  <c r="P21" i="46"/>
  <c r="P20" i="46"/>
  <c r="P19" i="46"/>
  <c r="P18" i="46"/>
  <c r="P17" i="46"/>
  <c r="P16" i="46"/>
  <c r="P15" i="46"/>
  <c r="P14" i="46"/>
  <c r="P13" i="46"/>
  <c r="P12" i="46"/>
  <c r="P10" i="46"/>
  <c r="Z13" i="44"/>
  <c r="AA14" i="39"/>
  <c r="AB14" i="39" s="1"/>
  <c r="Z14" i="39"/>
  <c r="Z10" i="37"/>
  <c r="AA10" i="37"/>
  <c r="Z12" i="37"/>
  <c r="AB12" i="37" s="1"/>
  <c r="AA12" i="37"/>
  <c r="Z13" i="37"/>
  <c r="AA13" i="37"/>
  <c r="Z14" i="37"/>
  <c r="AA14" i="37"/>
  <c r="Z15" i="37"/>
  <c r="AA15" i="37"/>
  <c r="Z16" i="37"/>
  <c r="AB16" i="37" s="1"/>
  <c r="AA16" i="37"/>
  <c r="Z17" i="37"/>
  <c r="AA17" i="37"/>
  <c r="Z18" i="37"/>
  <c r="AA18" i="37"/>
  <c r="Z19" i="37"/>
  <c r="AA19" i="37"/>
  <c r="Z20" i="37"/>
  <c r="AA20" i="37"/>
  <c r="Z21" i="37"/>
  <c r="AA21" i="37"/>
  <c r="Z22" i="37"/>
  <c r="AA22" i="37"/>
  <c r="Z23" i="37"/>
  <c r="AA23" i="37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8" i="36"/>
  <c r="X13" i="26"/>
  <c r="Y13" i="26"/>
  <c r="X14" i="26"/>
  <c r="Y14" i="26"/>
  <c r="X15" i="26"/>
  <c r="Y15" i="26"/>
  <c r="X16" i="26"/>
  <c r="Y16" i="26"/>
  <c r="X17" i="26"/>
  <c r="Y17" i="26"/>
  <c r="X18" i="26"/>
  <c r="Y18" i="26"/>
  <c r="X19" i="26"/>
  <c r="Y19" i="26"/>
  <c r="X20" i="26"/>
  <c r="Y20" i="26"/>
  <c r="X21" i="26"/>
  <c r="Y21" i="26"/>
  <c r="X22" i="26"/>
  <c r="Y22" i="26"/>
  <c r="X23" i="26"/>
  <c r="Y23" i="26"/>
  <c r="AB23" i="37" l="1"/>
  <c r="AB22" i="37"/>
  <c r="AB21" i="37"/>
  <c r="AB20" i="37"/>
  <c r="AB19" i="37"/>
  <c r="AB18" i="37"/>
  <c r="AB15" i="37"/>
  <c r="AB14" i="37"/>
  <c r="AB17" i="37"/>
  <c r="AB13" i="37"/>
  <c r="AB10" i="37"/>
  <c r="Z23" i="26"/>
  <c r="Z22" i="26"/>
  <c r="Z21" i="26"/>
  <c r="Z20" i="26"/>
  <c r="Z19" i="26"/>
  <c r="Z18" i="26"/>
  <c r="Z17" i="26"/>
  <c r="Z16" i="26"/>
  <c r="Z15" i="26"/>
  <c r="Z13" i="26"/>
  <c r="Z14" i="26"/>
  <c r="L8" i="58"/>
  <c r="F10" i="58"/>
  <c r="F11" i="58"/>
  <c r="F12" i="58"/>
  <c r="F13" i="58"/>
  <c r="F14" i="58"/>
  <c r="F15" i="58"/>
  <c r="F16" i="58"/>
  <c r="F17" i="58"/>
  <c r="K9" i="12"/>
  <c r="K11" i="12"/>
  <c r="K12" i="12"/>
  <c r="K13" i="12"/>
  <c r="K14" i="12"/>
  <c r="K15" i="12"/>
  <c r="K16" i="12"/>
  <c r="K17" i="12"/>
  <c r="K18" i="12"/>
  <c r="K19" i="12"/>
  <c r="K20" i="12"/>
  <c r="K21" i="12"/>
  <c r="E9" i="12"/>
  <c r="P9" i="16"/>
  <c r="Q9" i="16"/>
  <c r="R9" i="16" l="1"/>
  <c r="F22" i="16"/>
  <c r="N13" i="11"/>
  <c r="O13" i="11"/>
  <c r="N14" i="11"/>
  <c r="O14" i="11"/>
  <c r="N15" i="11"/>
  <c r="O15" i="11"/>
  <c r="N16" i="11"/>
  <c r="O16" i="11"/>
  <c r="N17" i="11"/>
  <c r="O17" i="11"/>
  <c r="N18" i="11"/>
  <c r="O18" i="11"/>
  <c r="N19" i="11"/>
  <c r="O19" i="11"/>
  <c r="N20" i="11"/>
  <c r="O20" i="11"/>
  <c r="N21" i="11"/>
  <c r="O21" i="11"/>
  <c r="N22" i="11"/>
  <c r="O22" i="11"/>
  <c r="P13" i="10"/>
  <c r="Q13" i="10"/>
  <c r="R13" i="10"/>
  <c r="P15" i="10"/>
  <c r="Q15" i="10"/>
  <c r="P16" i="10"/>
  <c r="Q16" i="10"/>
  <c r="P17" i="10"/>
  <c r="Q17" i="10"/>
  <c r="P18" i="10"/>
  <c r="Q18" i="10"/>
  <c r="P19" i="10"/>
  <c r="Q19" i="10"/>
  <c r="P20" i="10"/>
  <c r="Q20" i="10"/>
  <c r="P21" i="10"/>
  <c r="Q21" i="10"/>
  <c r="P22" i="10"/>
  <c r="Q22" i="10"/>
  <c r="P14" i="10"/>
  <c r="Q14" i="10"/>
  <c r="Q9" i="10"/>
  <c r="Q10" i="10"/>
  <c r="Q11" i="10"/>
  <c r="Q12" i="10"/>
  <c r="N13" i="8"/>
  <c r="O13" i="8"/>
  <c r="P13" i="8"/>
  <c r="N14" i="8"/>
  <c r="O14" i="8"/>
  <c r="P14" i="8"/>
  <c r="N15" i="8"/>
  <c r="O15" i="8"/>
  <c r="P15" i="8"/>
  <c r="N16" i="8"/>
  <c r="O16" i="8"/>
  <c r="P16" i="8"/>
  <c r="N17" i="8"/>
  <c r="O17" i="8"/>
  <c r="P17" i="8"/>
  <c r="N18" i="8"/>
  <c r="O18" i="8"/>
  <c r="P18" i="8"/>
  <c r="N19" i="8"/>
  <c r="O19" i="8"/>
  <c r="P19" i="8"/>
  <c r="N20" i="8"/>
  <c r="O20" i="8"/>
  <c r="P20" i="8"/>
  <c r="N21" i="8"/>
  <c r="O21" i="8"/>
  <c r="P21" i="8"/>
  <c r="N22" i="8"/>
  <c r="O22" i="8"/>
  <c r="P22" i="8"/>
  <c r="M13" i="8"/>
  <c r="M14" i="8"/>
  <c r="M15" i="8"/>
  <c r="M16" i="8"/>
  <c r="M17" i="8"/>
  <c r="M18" i="8"/>
  <c r="M19" i="8"/>
  <c r="M20" i="8"/>
  <c r="M21" i="8"/>
  <c r="M22" i="8"/>
  <c r="E23" i="8"/>
  <c r="P22" i="11" l="1"/>
  <c r="P21" i="11"/>
  <c r="P17" i="11"/>
  <c r="P16" i="11"/>
  <c r="P15" i="11"/>
  <c r="P14" i="11"/>
  <c r="P13" i="11"/>
  <c r="P19" i="11"/>
  <c r="P18" i="11"/>
  <c r="P20" i="11"/>
  <c r="R20" i="10"/>
  <c r="R22" i="10"/>
  <c r="R21" i="10"/>
  <c r="R19" i="10"/>
  <c r="R18" i="10"/>
  <c r="R17" i="10"/>
  <c r="R16" i="10"/>
  <c r="R15" i="10"/>
  <c r="R14" i="10"/>
  <c r="D8" i="7" l="1"/>
  <c r="D9" i="7"/>
  <c r="D10" i="7"/>
  <c r="D11" i="7"/>
  <c r="D12" i="7"/>
  <c r="D13" i="7"/>
  <c r="D14" i="7"/>
  <c r="D15" i="7"/>
  <c r="D16" i="7"/>
  <c r="D17" i="7"/>
  <c r="D18" i="7"/>
  <c r="D19" i="7"/>
  <c r="D20" i="7"/>
  <c r="C23" i="48"/>
  <c r="E23" i="48"/>
  <c r="Z34" i="39"/>
  <c r="AA34" i="39"/>
  <c r="N10" i="19"/>
  <c r="N11" i="19"/>
  <c r="N12" i="19"/>
  <c r="N13" i="19"/>
  <c r="N14" i="19"/>
  <c r="N15" i="19"/>
  <c r="P10" i="10"/>
  <c r="P11" i="10"/>
  <c r="P12" i="10"/>
  <c r="R12" i="10" s="1"/>
  <c r="P9" i="10"/>
  <c r="C23" i="10"/>
  <c r="B23" i="10"/>
  <c r="K13" i="9"/>
  <c r="D23" i="48"/>
  <c r="N9" i="7"/>
  <c r="O9" i="7"/>
  <c r="N10" i="7"/>
  <c r="O10" i="7"/>
  <c r="N11" i="7"/>
  <c r="O11" i="7"/>
  <c r="N12" i="7"/>
  <c r="O12" i="7"/>
  <c r="N13" i="7"/>
  <c r="O13" i="7"/>
  <c r="N14" i="7"/>
  <c r="O14" i="7"/>
  <c r="N15" i="7"/>
  <c r="O15" i="7"/>
  <c r="N16" i="7"/>
  <c r="O16" i="7"/>
  <c r="N17" i="7"/>
  <c r="O17" i="7"/>
  <c r="N18" i="7"/>
  <c r="O18" i="7"/>
  <c r="N19" i="7"/>
  <c r="O19" i="7"/>
  <c r="N20" i="7"/>
  <c r="O20" i="7"/>
  <c r="O8" i="7"/>
  <c r="N8" i="7"/>
  <c r="B23" i="48"/>
  <c r="O9" i="9"/>
  <c r="P9" i="9"/>
  <c r="O10" i="9"/>
  <c r="P10" i="9"/>
  <c r="O11" i="9"/>
  <c r="P11" i="9"/>
  <c r="O12" i="9"/>
  <c r="P12" i="9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P8" i="9"/>
  <c r="O8" i="9"/>
  <c r="N9" i="8"/>
  <c r="O9" i="8"/>
  <c r="N10" i="8"/>
  <c r="O10" i="8"/>
  <c r="N11" i="8"/>
  <c r="O11" i="8"/>
  <c r="N12" i="8"/>
  <c r="O12" i="8"/>
  <c r="H9" i="9"/>
  <c r="H10" i="9"/>
  <c r="H11" i="9"/>
  <c r="H12" i="9"/>
  <c r="H13" i="9"/>
  <c r="H14" i="9"/>
  <c r="H15" i="9"/>
  <c r="H16" i="9"/>
  <c r="H17" i="9"/>
  <c r="H18" i="9"/>
  <c r="H19" i="9"/>
  <c r="H20" i="9"/>
  <c r="H8" i="9"/>
  <c r="F21" i="9"/>
  <c r="G21" i="9"/>
  <c r="G17" i="8"/>
  <c r="G18" i="8"/>
  <c r="G19" i="8"/>
  <c r="G20" i="8"/>
  <c r="G21" i="8"/>
  <c r="G22" i="8"/>
  <c r="G9" i="8"/>
  <c r="G10" i="8"/>
  <c r="G11" i="8"/>
  <c r="G12" i="8"/>
  <c r="G14" i="8"/>
  <c r="G15" i="8"/>
  <c r="G16" i="8"/>
  <c r="F23" i="8"/>
  <c r="F21" i="7"/>
  <c r="E21" i="7"/>
  <c r="G9" i="7"/>
  <c r="G10" i="7"/>
  <c r="G11" i="7"/>
  <c r="G12" i="7"/>
  <c r="G13" i="7"/>
  <c r="G14" i="7"/>
  <c r="G15" i="7"/>
  <c r="G16" i="7"/>
  <c r="G17" i="7"/>
  <c r="G18" i="7"/>
  <c r="G19" i="7"/>
  <c r="G20" i="7"/>
  <c r="G8" i="7"/>
  <c r="O11" i="6"/>
  <c r="L11" i="6"/>
  <c r="I11" i="6"/>
  <c r="F11" i="6"/>
  <c r="F23" i="53"/>
  <c r="N9" i="11"/>
  <c r="O9" i="11"/>
  <c r="N10" i="11"/>
  <c r="O10" i="11"/>
  <c r="N11" i="11"/>
  <c r="O11" i="11"/>
  <c r="N12" i="11"/>
  <c r="O12" i="11"/>
  <c r="D15" i="42"/>
  <c r="F9" i="42"/>
  <c r="F10" i="42"/>
  <c r="F11" i="42"/>
  <c r="F12" i="42"/>
  <c r="F13" i="42"/>
  <c r="F14" i="42"/>
  <c r="F16" i="42"/>
  <c r="F17" i="42"/>
  <c r="F18" i="42"/>
  <c r="F20" i="42"/>
  <c r="F21" i="42"/>
  <c r="F22" i="42"/>
  <c r="F8" i="42"/>
  <c r="F44" i="39"/>
  <c r="F7" i="38"/>
  <c r="F8" i="38"/>
  <c r="F9" i="38"/>
  <c r="F10" i="38"/>
  <c r="F11" i="38"/>
  <c r="F12" i="38"/>
  <c r="F13" i="38"/>
  <c r="F6" i="38"/>
  <c r="F9" i="57"/>
  <c r="F8" i="57"/>
  <c r="C13" i="6"/>
  <c r="E20" i="59"/>
  <c r="C20" i="59"/>
  <c r="F23" i="18"/>
  <c r="N11" i="47"/>
  <c r="O11" i="47"/>
  <c r="C24" i="47"/>
  <c r="D24" i="47"/>
  <c r="E24" i="47"/>
  <c r="F24" i="47"/>
  <c r="G24" i="47"/>
  <c r="H24" i="47"/>
  <c r="I24" i="47"/>
  <c r="J24" i="47"/>
  <c r="K24" i="47"/>
  <c r="L24" i="47"/>
  <c r="M24" i="47"/>
  <c r="B24" i="47"/>
  <c r="N11" i="46"/>
  <c r="O11" i="46"/>
  <c r="C24" i="46"/>
  <c r="D24" i="46"/>
  <c r="E24" i="46"/>
  <c r="F24" i="46"/>
  <c r="G24" i="46"/>
  <c r="H24" i="46"/>
  <c r="I24" i="46"/>
  <c r="J24" i="46"/>
  <c r="K24" i="46"/>
  <c r="L24" i="46"/>
  <c r="M24" i="46"/>
  <c r="B24" i="46"/>
  <c r="G8" i="45"/>
  <c r="G9" i="45"/>
  <c r="G10" i="45"/>
  <c r="G11" i="45"/>
  <c r="G12" i="45"/>
  <c r="G13" i="45"/>
  <c r="G14" i="45"/>
  <c r="G15" i="45"/>
  <c r="G16" i="45"/>
  <c r="G17" i="45"/>
  <c r="G18" i="45"/>
  <c r="G19" i="45"/>
  <c r="G20" i="45"/>
  <c r="G7" i="45"/>
  <c r="E21" i="45"/>
  <c r="C21" i="45"/>
  <c r="Y10" i="44"/>
  <c r="X11" i="44"/>
  <c r="Y11" i="44"/>
  <c r="X12" i="44"/>
  <c r="Y12" i="44"/>
  <c r="X14" i="44"/>
  <c r="Y14" i="44"/>
  <c r="X15" i="44"/>
  <c r="Y15" i="44"/>
  <c r="X16" i="44"/>
  <c r="Y16" i="44"/>
  <c r="X17" i="44"/>
  <c r="Y17" i="44"/>
  <c r="X18" i="44"/>
  <c r="Y18" i="44"/>
  <c r="X19" i="44"/>
  <c r="Y19" i="44"/>
  <c r="X20" i="44"/>
  <c r="Y20" i="44"/>
  <c r="Z20" i="44" s="1"/>
  <c r="X21" i="44"/>
  <c r="Y21" i="44"/>
  <c r="X22" i="44"/>
  <c r="Y22" i="44"/>
  <c r="C23" i="44"/>
  <c r="D23" i="44"/>
  <c r="E23" i="44"/>
  <c r="F23" i="44"/>
  <c r="G23" i="44"/>
  <c r="H23" i="44"/>
  <c r="I23" i="44"/>
  <c r="J23" i="44"/>
  <c r="K23" i="44"/>
  <c r="L23" i="44"/>
  <c r="M23" i="44"/>
  <c r="N23" i="44"/>
  <c r="O23" i="44"/>
  <c r="P23" i="44"/>
  <c r="Q23" i="44"/>
  <c r="R23" i="44"/>
  <c r="S23" i="44"/>
  <c r="T23" i="44"/>
  <c r="U23" i="44"/>
  <c r="V23" i="44"/>
  <c r="W23" i="44"/>
  <c r="B23" i="44"/>
  <c r="E9" i="43"/>
  <c r="E10" i="43"/>
  <c r="E8" i="43"/>
  <c r="D11" i="43"/>
  <c r="C11" i="43"/>
  <c r="E23" i="42"/>
  <c r="D23" i="42"/>
  <c r="F23" i="42"/>
  <c r="E19" i="42"/>
  <c r="D19" i="42"/>
  <c r="E15" i="42"/>
  <c r="E9" i="41"/>
  <c r="E10" i="41"/>
  <c r="E11" i="41"/>
  <c r="E12" i="41"/>
  <c r="E13" i="41"/>
  <c r="E14" i="41"/>
  <c r="E15" i="41"/>
  <c r="E16" i="41"/>
  <c r="E17" i="41"/>
  <c r="E8" i="41"/>
  <c r="D18" i="41"/>
  <c r="D19" i="41" s="1"/>
  <c r="C18" i="41"/>
  <c r="C18" i="40"/>
  <c r="D18" i="40"/>
  <c r="E18" i="40"/>
  <c r="F18" i="40"/>
  <c r="G18" i="40"/>
  <c r="H18" i="40"/>
  <c r="I18" i="40"/>
  <c r="J18" i="40"/>
  <c r="K18" i="40"/>
  <c r="B18" i="40"/>
  <c r="L8" i="40"/>
  <c r="M8" i="40"/>
  <c r="L9" i="40"/>
  <c r="M9" i="40"/>
  <c r="L10" i="40"/>
  <c r="M10" i="40"/>
  <c r="L11" i="40"/>
  <c r="M11" i="40"/>
  <c r="L12" i="40"/>
  <c r="M12" i="40"/>
  <c r="N12" i="40" s="1"/>
  <c r="L13" i="40"/>
  <c r="M13" i="40"/>
  <c r="L14" i="40"/>
  <c r="M14" i="40"/>
  <c r="L15" i="40"/>
  <c r="M15" i="40"/>
  <c r="L16" i="40"/>
  <c r="M16" i="40"/>
  <c r="L17" i="40"/>
  <c r="M17" i="40"/>
  <c r="M7" i="40"/>
  <c r="L7" i="40"/>
  <c r="N7" i="40" s="1"/>
  <c r="Z35" i="39"/>
  <c r="AA35" i="39"/>
  <c r="Z36" i="39"/>
  <c r="AA36" i="39"/>
  <c r="Z37" i="39"/>
  <c r="AA37" i="39"/>
  <c r="Z38" i="39"/>
  <c r="AA38" i="39"/>
  <c r="Z39" i="39"/>
  <c r="AA39" i="39"/>
  <c r="Z40" i="39"/>
  <c r="AA40" i="39"/>
  <c r="Z41" i="39"/>
  <c r="AA41" i="39"/>
  <c r="Z42" i="39"/>
  <c r="AA42" i="39"/>
  <c r="Z43" i="39"/>
  <c r="AA43" i="39"/>
  <c r="AA33" i="39"/>
  <c r="Z33" i="39"/>
  <c r="Z8" i="39"/>
  <c r="AA8" i="39"/>
  <c r="Z9" i="39"/>
  <c r="AA9" i="39"/>
  <c r="Z10" i="39"/>
  <c r="AA10" i="39"/>
  <c r="Z11" i="39"/>
  <c r="AA11" i="39"/>
  <c r="Z12" i="39"/>
  <c r="AA12" i="39"/>
  <c r="Z13" i="39"/>
  <c r="AA13" i="39"/>
  <c r="Z15" i="39"/>
  <c r="AA15" i="39"/>
  <c r="Z16" i="39"/>
  <c r="AA16" i="39"/>
  <c r="Z17" i="39"/>
  <c r="AA17" i="39"/>
  <c r="Z18" i="39"/>
  <c r="AA18" i="39"/>
  <c r="Z19" i="39"/>
  <c r="AA19" i="39"/>
  <c r="Z20" i="39"/>
  <c r="AA20" i="39"/>
  <c r="Z21" i="39"/>
  <c r="AA21" i="39"/>
  <c r="Z22" i="39"/>
  <c r="AA22" i="39"/>
  <c r="Z23" i="39"/>
  <c r="AA23" i="39"/>
  <c r="Z29" i="39"/>
  <c r="AA29" i="39"/>
  <c r="Z30" i="39"/>
  <c r="AA30" i="39"/>
  <c r="Z31" i="39"/>
  <c r="AA31" i="39"/>
  <c r="Z32" i="39"/>
  <c r="AA32" i="39"/>
  <c r="AA7" i="39"/>
  <c r="Z7" i="39"/>
  <c r="C44" i="39"/>
  <c r="D44" i="39"/>
  <c r="E44" i="39"/>
  <c r="G44" i="39"/>
  <c r="H44" i="39"/>
  <c r="I44" i="39"/>
  <c r="J44" i="39"/>
  <c r="K44" i="39"/>
  <c r="L44" i="39"/>
  <c r="M44" i="39"/>
  <c r="N44" i="39"/>
  <c r="O44" i="39"/>
  <c r="P44" i="39"/>
  <c r="Q44" i="39"/>
  <c r="R44" i="39"/>
  <c r="S44" i="39"/>
  <c r="T44" i="39"/>
  <c r="U44" i="39"/>
  <c r="V44" i="39"/>
  <c r="W44" i="39"/>
  <c r="X44" i="39"/>
  <c r="Y44" i="39"/>
  <c r="B44" i="39"/>
  <c r="E14" i="38"/>
  <c r="D14" i="38"/>
  <c r="Z11" i="37"/>
  <c r="AA11" i="37"/>
  <c r="C24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T24" i="37"/>
  <c r="U24" i="37"/>
  <c r="V24" i="37"/>
  <c r="W24" i="37"/>
  <c r="X24" i="37"/>
  <c r="Y24" i="37"/>
  <c r="B24" i="37"/>
  <c r="C22" i="36"/>
  <c r="D22" i="36"/>
  <c r="F22" i="36"/>
  <c r="G22" i="36"/>
  <c r="I22" i="36"/>
  <c r="J22" i="36"/>
  <c r="B22" i="36"/>
  <c r="E22" i="36"/>
  <c r="N9" i="64"/>
  <c r="O9" i="64"/>
  <c r="O8" i="64"/>
  <c r="N8" i="64"/>
  <c r="C10" i="64"/>
  <c r="D10" i="64"/>
  <c r="E10" i="64"/>
  <c r="F10" i="64"/>
  <c r="G10" i="64"/>
  <c r="H10" i="64"/>
  <c r="I10" i="64"/>
  <c r="J10" i="64"/>
  <c r="K10" i="64"/>
  <c r="L10" i="64"/>
  <c r="M10" i="64"/>
  <c r="B10" i="64"/>
  <c r="N9" i="63"/>
  <c r="O9" i="63"/>
  <c r="N10" i="63"/>
  <c r="O10" i="63"/>
  <c r="N11" i="63"/>
  <c r="O11" i="63"/>
  <c r="N12" i="63"/>
  <c r="O12" i="63"/>
  <c r="N13" i="63"/>
  <c r="O13" i="63"/>
  <c r="N14" i="63"/>
  <c r="O14" i="63"/>
  <c r="N15" i="63"/>
  <c r="P15" i="63" s="1"/>
  <c r="O15" i="63"/>
  <c r="N16" i="63"/>
  <c r="O16" i="63"/>
  <c r="C17" i="63"/>
  <c r="D17" i="63"/>
  <c r="E17" i="63"/>
  <c r="F17" i="63"/>
  <c r="G17" i="63"/>
  <c r="H17" i="63"/>
  <c r="I17" i="63"/>
  <c r="J17" i="63"/>
  <c r="K17" i="63"/>
  <c r="L17" i="63"/>
  <c r="M17" i="63"/>
  <c r="B17" i="63"/>
  <c r="N9" i="62"/>
  <c r="O9" i="62"/>
  <c r="O8" i="62"/>
  <c r="N8" i="62"/>
  <c r="C10" i="62"/>
  <c r="D10" i="62"/>
  <c r="E10" i="62"/>
  <c r="F10" i="62"/>
  <c r="G10" i="62"/>
  <c r="H10" i="62"/>
  <c r="I10" i="62"/>
  <c r="J10" i="62"/>
  <c r="K10" i="62"/>
  <c r="L10" i="62"/>
  <c r="M10" i="62"/>
  <c r="B10" i="62"/>
  <c r="N9" i="31"/>
  <c r="O9" i="31"/>
  <c r="N10" i="31"/>
  <c r="O10" i="31"/>
  <c r="N11" i="31"/>
  <c r="O11" i="31"/>
  <c r="N12" i="31"/>
  <c r="O12" i="31"/>
  <c r="N13" i="31"/>
  <c r="O13" i="31"/>
  <c r="N14" i="31"/>
  <c r="O14" i="31"/>
  <c r="N15" i="31"/>
  <c r="O15" i="31"/>
  <c r="N16" i="31"/>
  <c r="O16" i="31"/>
  <c r="C17" i="31"/>
  <c r="D17" i="31"/>
  <c r="E17" i="31"/>
  <c r="F17" i="31"/>
  <c r="G17" i="31"/>
  <c r="H17" i="31"/>
  <c r="I17" i="31"/>
  <c r="J17" i="31"/>
  <c r="K17" i="31"/>
  <c r="L17" i="31"/>
  <c r="M17" i="31"/>
  <c r="B17" i="31"/>
  <c r="P9" i="30"/>
  <c r="Q9" i="30"/>
  <c r="Q8" i="30"/>
  <c r="P8" i="30"/>
  <c r="C10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B10" i="30"/>
  <c r="C17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B17" i="28"/>
  <c r="P9" i="28"/>
  <c r="Q9" i="28"/>
  <c r="P10" i="28"/>
  <c r="Q10" i="28"/>
  <c r="P11" i="28"/>
  <c r="Q11" i="28"/>
  <c r="P12" i="28"/>
  <c r="Q12" i="28"/>
  <c r="P13" i="28"/>
  <c r="Q13" i="28"/>
  <c r="P14" i="28"/>
  <c r="Q14" i="28"/>
  <c r="P15" i="28"/>
  <c r="Q15" i="28"/>
  <c r="P16" i="28"/>
  <c r="Q16" i="28"/>
  <c r="Q8" i="28"/>
  <c r="P8" i="28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B11" i="29"/>
  <c r="V10" i="29"/>
  <c r="W10" i="29"/>
  <c r="W9" i="29"/>
  <c r="V9" i="29"/>
  <c r="D18" i="27"/>
  <c r="E18" i="27"/>
  <c r="F18" i="27"/>
  <c r="G18" i="27"/>
  <c r="H18" i="27"/>
  <c r="I18" i="27"/>
  <c r="J18" i="27"/>
  <c r="K18" i="27"/>
  <c r="L10" i="27"/>
  <c r="M10" i="27"/>
  <c r="L11" i="27"/>
  <c r="M11" i="27"/>
  <c r="L12" i="27"/>
  <c r="M12" i="27"/>
  <c r="L13" i="27"/>
  <c r="M13" i="27"/>
  <c r="L14" i="27"/>
  <c r="M14" i="27"/>
  <c r="L15" i="27"/>
  <c r="M15" i="27"/>
  <c r="L16" i="27"/>
  <c r="M16" i="27"/>
  <c r="L17" i="27"/>
  <c r="M17" i="27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B24" i="26"/>
  <c r="X9" i="26"/>
  <c r="Y9" i="26"/>
  <c r="X10" i="26"/>
  <c r="Y10" i="26"/>
  <c r="X11" i="26"/>
  <c r="Y11" i="26"/>
  <c r="X12" i="26"/>
  <c r="Y12" i="26"/>
  <c r="Y8" i="26"/>
  <c r="V11" i="66"/>
  <c r="X11" i="66" s="1"/>
  <c r="W11" i="66"/>
  <c r="V12" i="66"/>
  <c r="X12" i="66"/>
  <c r="W12" i="66"/>
  <c r="V13" i="66"/>
  <c r="X13" i="66" s="1"/>
  <c r="W13" i="66"/>
  <c r="V14" i="66"/>
  <c r="W14" i="66"/>
  <c r="X14" i="66"/>
  <c r="V15" i="66"/>
  <c r="W15" i="66"/>
  <c r="X15" i="66"/>
  <c r="V16" i="66"/>
  <c r="W16" i="66"/>
  <c r="W10" i="66"/>
  <c r="W17" i="66" s="1"/>
  <c r="V10" i="66"/>
  <c r="C17" i="66"/>
  <c r="D17" i="66"/>
  <c r="E17" i="66"/>
  <c r="F17" i="66"/>
  <c r="G17" i="66"/>
  <c r="H17" i="66"/>
  <c r="I17" i="66"/>
  <c r="J17" i="66"/>
  <c r="K17" i="66"/>
  <c r="L17" i="66"/>
  <c r="M17" i="66"/>
  <c r="N17" i="66"/>
  <c r="O17" i="66"/>
  <c r="P17" i="66"/>
  <c r="Q17" i="66"/>
  <c r="R17" i="66"/>
  <c r="S17" i="66"/>
  <c r="T17" i="66"/>
  <c r="U17" i="66"/>
  <c r="B17" i="66"/>
  <c r="R10" i="24"/>
  <c r="S10" i="24"/>
  <c r="R11" i="24"/>
  <c r="S11" i="24"/>
  <c r="R12" i="24"/>
  <c r="S12" i="24"/>
  <c r="R13" i="24"/>
  <c r="S13" i="24"/>
  <c r="R14" i="24"/>
  <c r="S14" i="24"/>
  <c r="R15" i="24"/>
  <c r="S15" i="24"/>
  <c r="S9" i="24"/>
  <c r="R9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B16" i="24"/>
  <c r="M10" i="55"/>
  <c r="N10" i="55"/>
  <c r="N9" i="55"/>
  <c r="M9" i="55"/>
  <c r="D14" i="55"/>
  <c r="E14" i="55"/>
  <c r="F14" i="55"/>
  <c r="G14" i="55"/>
  <c r="H14" i="55"/>
  <c r="I14" i="55"/>
  <c r="J14" i="55"/>
  <c r="K14" i="55"/>
  <c r="L14" i="55"/>
  <c r="C14" i="55"/>
  <c r="L8" i="23"/>
  <c r="M8" i="23"/>
  <c r="L9" i="23"/>
  <c r="M9" i="23"/>
  <c r="L10" i="23"/>
  <c r="M10" i="23"/>
  <c r="L11" i="23"/>
  <c r="M11" i="23"/>
  <c r="L12" i="23"/>
  <c r="M12" i="23"/>
  <c r="L13" i="23"/>
  <c r="M13" i="23"/>
  <c r="L14" i="23"/>
  <c r="M14" i="23"/>
  <c r="L15" i="23"/>
  <c r="M15" i="23"/>
  <c r="C16" i="23"/>
  <c r="D16" i="23"/>
  <c r="E16" i="23"/>
  <c r="F16" i="23"/>
  <c r="G16" i="23"/>
  <c r="H16" i="23"/>
  <c r="I16" i="23"/>
  <c r="J16" i="23"/>
  <c r="K16" i="23"/>
  <c r="B16" i="23"/>
  <c r="G10" i="59"/>
  <c r="G11" i="59"/>
  <c r="G12" i="59"/>
  <c r="G13" i="59"/>
  <c r="G14" i="59"/>
  <c r="G15" i="59"/>
  <c r="G16" i="59"/>
  <c r="G17" i="59"/>
  <c r="G18" i="59"/>
  <c r="G19" i="59"/>
  <c r="G9" i="59"/>
  <c r="G8" i="22"/>
  <c r="G9" i="22"/>
  <c r="G10" i="22"/>
  <c r="G11" i="22"/>
  <c r="G12" i="22"/>
  <c r="G13" i="22"/>
  <c r="G14" i="22"/>
  <c r="G15" i="22"/>
  <c r="G16" i="22"/>
  <c r="G17" i="22"/>
  <c r="G7" i="22"/>
  <c r="E18" i="22"/>
  <c r="C18" i="22"/>
  <c r="V10" i="25"/>
  <c r="W10" i="25"/>
  <c r="W9" i="25"/>
  <c r="V9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B11" i="25"/>
  <c r="Q9" i="51"/>
  <c r="R9" i="51"/>
  <c r="Q10" i="51"/>
  <c r="R10" i="51"/>
  <c r="Q11" i="51"/>
  <c r="R11" i="51"/>
  <c r="Q12" i="51"/>
  <c r="R12" i="51"/>
  <c r="Q13" i="51"/>
  <c r="R13" i="51"/>
  <c r="Q14" i="51"/>
  <c r="R14" i="51"/>
  <c r="Q15" i="51"/>
  <c r="R15" i="51"/>
  <c r="Q16" i="51"/>
  <c r="R16" i="51"/>
  <c r="D17" i="51"/>
  <c r="E17" i="51"/>
  <c r="F17" i="51"/>
  <c r="G17" i="51"/>
  <c r="H17" i="51"/>
  <c r="I17" i="51"/>
  <c r="J17" i="51"/>
  <c r="K17" i="51"/>
  <c r="L17" i="51"/>
  <c r="M17" i="51"/>
  <c r="N17" i="51"/>
  <c r="O17" i="51"/>
  <c r="P17" i="51"/>
  <c r="C17" i="51"/>
  <c r="L9" i="57"/>
  <c r="L8" i="57"/>
  <c r="I9" i="57"/>
  <c r="I8" i="57"/>
  <c r="F10" i="57"/>
  <c r="C10" i="57"/>
  <c r="D10" i="57"/>
  <c r="E10" i="57"/>
  <c r="G10" i="57"/>
  <c r="H10" i="57"/>
  <c r="J10" i="57"/>
  <c r="K10" i="57"/>
  <c r="B10" i="57"/>
  <c r="O10" i="58"/>
  <c r="O11" i="58"/>
  <c r="O12" i="58"/>
  <c r="O13" i="58"/>
  <c r="O14" i="58"/>
  <c r="O15" i="58"/>
  <c r="O16" i="58"/>
  <c r="O17" i="58"/>
  <c r="O18" i="58"/>
  <c r="L10" i="58"/>
  <c r="L11" i="58"/>
  <c r="L12" i="58"/>
  <c r="L13" i="58"/>
  <c r="L14" i="58"/>
  <c r="L15" i="58"/>
  <c r="L16" i="58"/>
  <c r="L17" i="58"/>
  <c r="L18" i="58"/>
  <c r="I10" i="58"/>
  <c r="I11" i="58"/>
  <c r="I12" i="58"/>
  <c r="I13" i="58"/>
  <c r="I14" i="58"/>
  <c r="I15" i="58"/>
  <c r="I16" i="58"/>
  <c r="I17" i="58"/>
  <c r="F18" i="58"/>
  <c r="C18" i="58"/>
  <c r="D18" i="58"/>
  <c r="E18" i="58"/>
  <c r="G18" i="58"/>
  <c r="H18" i="58"/>
  <c r="J18" i="58"/>
  <c r="K18" i="58"/>
  <c r="M18" i="58"/>
  <c r="N18" i="58"/>
  <c r="B18" i="58"/>
  <c r="N9" i="19"/>
  <c r="O9" i="19"/>
  <c r="O10" i="19"/>
  <c r="O11" i="19"/>
  <c r="O12" i="19"/>
  <c r="O13" i="19"/>
  <c r="O14" i="19"/>
  <c r="O15" i="19"/>
  <c r="N16" i="19"/>
  <c r="O16" i="19"/>
  <c r="N17" i="19"/>
  <c r="O17" i="19"/>
  <c r="N18" i="19"/>
  <c r="O18" i="19"/>
  <c r="N19" i="19"/>
  <c r="O19" i="19"/>
  <c r="N20" i="19"/>
  <c r="O20" i="19"/>
  <c r="N21" i="19"/>
  <c r="O21" i="19"/>
  <c r="C22" i="19"/>
  <c r="D22" i="19"/>
  <c r="E22" i="19"/>
  <c r="F22" i="19"/>
  <c r="G22" i="19"/>
  <c r="H22" i="19"/>
  <c r="I22" i="19"/>
  <c r="J22" i="19"/>
  <c r="K22" i="19"/>
  <c r="L22" i="19"/>
  <c r="M22" i="19"/>
  <c r="B22" i="19"/>
  <c r="C23" i="18"/>
  <c r="D23" i="18"/>
  <c r="E23" i="18"/>
  <c r="G23" i="18"/>
  <c r="H23" i="18"/>
  <c r="I23" i="18"/>
  <c r="J23" i="18"/>
  <c r="K23" i="18"/>
  <c r="L23" i="18"/>
  <c r="M23" i="18"/>
  <c r="B23" i="18"/>
  <c r="N10" i="18"/>
  <c r="O10" i="18"/>
  <c r="N11" i="18"/>
  <c r="O11" i="18"/>
  <c r="N12" i="18"/>
  <c r="P12" i="18" s="1"/>
  <c r="O12" i="18"/>
  <c r="N13" i="18"/>
  <c r="O13" i="18"/>
  <c r="N14" i="18"/>
  <c r="O14" i="18"/>
  <c r="N15" i="18"/>
  <c r="O15" i="18"/>
  <c r="N16" i="18"/>
  <c r="O16" i="18"/>
  <c r="N17" i="18"/>
  <c r="O17" i="18"/>
  <c r="N18" i="18"/>
  <c r="O18" i="18"/>
  <c r="N19" i="18"/>
  <c r="O19" i="18"/>
  <c r="N20" i="18"/>
  <c r="O20" i="18"/>
  <c r="N21" i="18"/>
  <c r="O21" i="18"/>
  <c r="N22" i="18"/>
  <c r="O22" i="18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B22" i="17"/>
  <c r="Z10" i="17"/>
  <c r="AA10" i="17"/>
  <c r="Z11" i="17"/>
  <c r="AA11" i="17"/>
  <c r="Z12" i="17"/>
  <c r="AB12" i="17" s="1"/>
  <c r="AA12" i="17"/>
  <c r="Z13" i="17"/>
  <c r="AA13" i="17"/>
  <c r="Z14" i="17"/>
  <c r="AA14" i="17"/>
  <c r="Z15" i="17"/>
  <c r="AA15" i="17"/>
  <c r="Z16" i="17"/>
  <c r="AA16" i="17"/>
  <c r="Z17" i="17"/>
  <c r="AA17" i="17"/>
  <c r="Z18" i="17"/>
  <c r="AA18" i="17"/>
  <c r="Z19" i="17"/>
  <c r="AA19" i="17"/>
  <c r="Z20" i="17"/>
  <c r="AA20" i="17"/>
  <c r="Z21" i="17"/>
  <c r="AA21" i="17"/>
  <c r="AA8" i="17"/>
  <c r="Z8" i="17"/>
  <c r="P10" i="16"/>
  <c r="Q10" i="16"/>
  <c r="P11" i="16"/>
  <c r="Q11" i="16"/>
  <c r="P12" i="16"/>
  <c r="Q12" i="16"/>
  <c r="P13" i="16"/>
  <c r="Q13" i="16"/>
  <c r="P14" i="16"/>
  <c r="Q14" i="16"/>
  <c r="P15" i="16"/>
  <c r="Q15" i="16"/>
  <c r="P16" i="16"/>
  <c r="Q16" i="16"/>
  <c r="P17" i="16"/>
  <c r="Q17" i="16"/>
  <c r="P18" i="16"/>
  <c r="Q18" i="16"/>
  <c r="P19" i="16"/>
  <c r="Q19" i="16"/>
  <c r="P20" i="16"/>
  <c r="Q20" i="16"/>
  <c r="P21" i="16"/>
  <c r="Q21" i="16"/>
  <c r="C22" i="16"/>
  <c r="D22" i="16"/>
  <c r="E22" i="16"/>
  <c r="G22" i="16"/>
  <c r="H22" i="16"/>
  <c r="I22" i="16"/>
  <c r="J22" i="16"/>
  <c r="K22" i="16"/>
  <c r="L22" i="16"/>
  <c r="M22" i="16"/>
  <c r="N22" i="16"/>
  <c r="O22" i="16"/>
  <c r="B22" i="16"/>
  <c r="D25" i="15"/>
  <c r="C25" i="15"/>
  <c r="D21" i="15"/>
  <c r="C21" i="15"/>
  <c r="E10" i="15"/>
  <c r="E11" i="15"/>
  <c r="E12" i="15"/>
  <c r="E13" i="15"/>
  <c r="E14" i="15"/>
  <c r="E15" i="15"/>
  <c r="E16" i="15"/>
  <c r="E18" i="15"/>
  <c r="E19" i="15"/>
  <c r="E20" i="15"/>
  <c r="E22" i="15"/>
  <c r="E23" i="15"/>
  <c r="E24" i="15"/>
  <c r="E26" i="15"/>
  <c r="E9" i="15"/>
  <c r="D17" i="15"/>
  <c r="C17" i="15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C21" i="14"/>
  <c r="Q10" i="14"/>
  <c r="R10" i="14"/>
  <c r="Q11" i="14"/>
  <c r="R11" i="14"/>
  <c r="Q12" i="14"/>
  <c r="R12" i="14"/>
  <c r="Q13" i="14"/>
  <c r="R13" i="14"/>
  <c r="Q14" i="14"/>
  <c r="R14" i="14"/>
  <c r="Q15" i="14"/>
  <c r="R15" i="14"/>
  <c r="Q16" i="14"/>
  <c r="R16" i="14"/>
  <c r="Q17" i="14"/>
  <c r="R17" i="14"/>
  <c r="Q18" i="14"/>
  <c r="R18" i="14"/>
  <c r="Q19" i="14"/>
  <c r="R19" i="14"/>
  <c r="Q20" i="14"/>
  <c r="R20" i="14"/>
  <c r="R9" i="14"/>
  <c r="Q9" i="14"/>
  <c r="P11" i="13"/>
  <c r="Q11" i="13"/>
  <c r="P12" i="13"/>
  <c r="Q12" i="13"/>
  <c r="P13" i="13"/>
  <c r="Q13" i="13"/>
  <c r="P14" i="13"/>
  <c r="Q14" i="13"/>
  <c r="P15" i="13"/>
  <c r="Q15" i="13"/>
  <c r="P16" i="13"/>
  <c r="Q16" i="13"/>
  <c r="P17" i="13"/>
  <c r="Q17" i="13"/>
  <c r="P18" i="13"/>
  <c r="Q18" i="13"/>
  <c r="P19" i="13"/>
  <c r="Q19" i="13"/>
  <c r="P20" i="13"/>
  <c r="Q20" i="13"/>
  <c r="P21" i="13"/>
  <c r="Q21" i="13"/>
  <c r="P22" i="13"/>
  <c r="Q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B23" i="13"/>
  <c r="C22" i="12"/>
  <c r="D22" i="12"/>
  <c r="F22" i="12"/>
  <c r="G22" i="12"/>
  <c r="I22" i="12"/>
  <c r="J22" i="12"/>
  <c r="L22" i="12"/>
  <c r="M22" i="12"/>
  <c r="B22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K10" i="12"/>
  <c r="K8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C23" i="11"/>
  <c r="D23" i="11"/>
  <c r="E23" i="11"/>
  <c r="F23" i="11"/>
  <c r="G23" i="11"/>
  <c r="H23" i="11"/>
  <c r="I23" i="11"/>
  <c r="J23" i="11"/>
  <c r="K23" i="11"/>
  <c r="L23" i="11"/>
  <c r="M23" i="11"/>
  <c r="B23" i="11"/>
  <c r="P12" i="11"/>
  <c r="E23" i="10"/>
  <c r="F23" i="10"/>
  <c r="G23" i="10"/>
  <c r="H23" i="10"/>
  <c r="I23" i="10"/>
  <c r="J23" i="10"/>
  <c r="K23" i="10"/>
  <c r="L23" i="10"/>
  <c r="M23" i="10"/>
  <c r="N23" i="10"/>
  <c r="O23" i="10"/>
  <c r="D23" i="10"/>
  <c r="P23" i="10" s="1"/>
  <c r="R10" i="10"/>
  <c r="N9" i="9"/>
  <c r="N10" i="9"/>
  <c r="N11" i="9"/>
  <c r="N12" i="9"/>
  <c r="N13" i="9"/>
  <c r="N14" i="9"/>
  <c r="N15" i="9"/>
  <c r="N16" i="9"/>
  <c r="N17" i="9"/>
  <c r="N18" i="9"/>
  <c r="N19" i="9"/>
  <c r="N20" i="9"/>
  <c r="Q20" i="9"/>
  <c r="N8" i="9"/>
  <c r="K9" i="9"/>
  <c r="K10" i="9"/>
  <c r="K11" i="9"/>
  <c r="K12" i="9"/>
  <c r="K14" i="9"/>
  <c r="K15" i="9"/>
  <c r="K16" i="9"/>
  <c r="K17" i="9"/>
  <c r="K18" i="9"/>
  <c r="Q18" i="9" s="1"/>
  <c r="K19" i="9"/>
  <c r="Q19" i="9"/>
  <c r="K20" i="9"/>
  <c r="K8" i="9"/>
  <c r="E9" i="9"/>
  <c r="E10" i="9"/>
  <c r="E11" i="9"/>
  <c r="E12" i="9"/>
  <c r="E13" i="9"/>
  <c r="E14" i="9"/>
  <c r="E15" i="9"/>
  <c r="E16" i="9"/>
  <c r="E17" i="9"/>
  <c r="E18" i="9"/>
  <c r="E19" i="9"/>
  <c r="E20" i="9"/>
  <c r="E8" i="9"/>
  <c r="Q8" i="9" s="1"/>
  <c r="D21" i="9"/>
  <c r="I21" i="9"/>
  <c r="J21" i="9"/>
  <c r="L21" i="9"/>
  <c r="M21" i="9"/>
  <c r="C21" i="9"/>
  <c r="C23" i="8"/>
  <c r="H23" i="8"/>
  <c r="I23" i="8"/>
  <c r="K23" i="8"/>
  <c r="L23" i="8"/>
  <c r="B23" i="8"/>
  <c r="M9" i="8"/>
  <c r="M10" i="8"/>
  <c r="M11" i="8"/>
  <c r="M12" i="8"/>
  <c r="J9" i="8"/>
  <c r="J10" i="8"/>
  <c r="J11" i="8"/>
  <c r="J12" i="8"/>
  <c r="J14" i="8"/>
  <c r="J15" i="8"/>
  <c r="J16" i="8"/>
  <c r="J17" i="8"/>
  <c r="J18" i="8"/>
  <c r="J19" i="8"/>
  <c r="J20" i="8"/>
  <c r="J21" i="8"/>
  <c r="J22" i="8"/>
  <c r="D9" i="8"/>
  <c r="D10" i="8"/>
  <c r="D11" i="8"/>
  <c r="D12" i="8"/>
  <c r="P12" i="8" s="1"/>
  <c r="D14" i="8"/>
  <c r="D15" i="8"/>
  <c r="D16" i="8"/>
  <c r="D17" i="8"/>
  <c r="D18" i="8"/>
  <c r="D19" i="8"/>
  <c r="D20" i="8"/>
  <c r="D21" i="8"/>
  <c r="D22" i="8"/>
  <c r="M20" i="7"/>
  <c r="M19" i="7"/>
  <c r="M18" i="7"/>
  <c r="M17" i="7"/>
  <c r="M16" i="7"/>
  <c r="M15" i="7"/>
  <c r="M14" i="7"/>
  <c r="M13" i="7"/>
  <c r="M12" i="7"/>
  <c r="M11" i="7"/>
  <c r="M10" i="7"/>
  <c r="M9" i="7"/>
  <c r="L21" i="7"/>
  <c r="K21" i="7"/>
  <c r="I21" i="7"/>
  <c r="H21" i="7"/>
  <c r="J20" i="7"/>
  <c r="J19" i="7"/>
  <c r="J18" i="7"/>
  <c r="J17" i="7"/>
  <c r="J16" i="7"/>
  <c r="J15" i="7"/>
  <c r="J14" i="7"/>
  <c r="J13" i="7"/>
  <c r="J12" i="7"/>
  <c r="J11" i="7"/>
  <c r="J10" i="7"/>
  <c r="J9" i="7"/>
  <c r="M8" i="7"/>
  <c r="J8" i="7"/>
  <c r="C21" i="7"/>
  <c r="B21" i="7"/>
  <c r="O12" i="6"/>
  <c r="O10" i="6"/>
  <c r="O9" i="6"/>
  <c r="L12" i="6"/>
  <c r="L10" i="6"/>
  <c r="L9" i="6"/>
  <c r="I12" i="6"/>
  <c r="I10" i="6"/>
  <c r="I9" i="6"/>
  <c r="N13" i="6"/>
  <c r="M13" i="6"/>
  <c r="K13" i="6"/>
  <c r="J13" i="6"/>
  <c r="H13" i="6"/>
  <c r="G13" i="6"/>
  <c r="E13" i="6"/>
  <c r="D13" i="6"/>
  <c r="F12" i="6"/>
  <c r="F10" i="6"/>
  <c r="F9" i="6"/>
  <c r="H23" i="53"/>
  <c r="G23" i="53"/>
  <c r="E22" i="53"/>
  <c r="I22" i="53" s="1"/>
  <c r="E21" i="53"/>
  <c r="I21" i="53" s="1"/>
  <c r="E20" i="53"/>
  <c r="I20" i="53"/>
  <c r="E19" i="53"/>
  <c r="I19" i="53"/>
  <c r="E18" i="53"/>
  <c r="I18" i="53" s="1"/>
  <c r="E17" i="53"/>
  <c r="I17" i="53"/>
  <c r="E10" i="53"/>
  <c r="I10" i="53"/>
  <c r="E11" i="53"/>
  <c r="I11" i="53" s="1"/>
  <c r="E9" i="53"/>
  <c r="I9" i="53" s="1"/>
  <c r="E12" i="53"/>
  <c r="I12" i="53"/>
  <c r="E13" i="53"/>
  <c r="I13" i="53" s="1"/>
  <c r="E14" i="53"/>
  <c r="I14" i="53"/>
  <c r="E15" i="53"/>
  <c r="I15" i="53" s="1"/>
  <c r="E16" i="53"/>
  <c r="I16" i="53"/>
  <c r="E8" i="53"/>
  <c r="I8" i="53"/>
  <c r="D23" i="53"/>
  <c r="C23" i="53"/>
  <c r="B23" i="53"/>
  <c r="X7" i="26"/>
  <c r="Y7" i="26"/>
  <c r="Y24" i="26" s="1"/>
  <c r="X8" i="26"/>
  <c r="Z8" i="26" s="1"/>
  <c r="N7" i="55"/>
  <c r="M7" i="55"/>
  <c r="O7" i="55"/>
  <c r="B18" i="27"/>
  <c r="C18" i="27"/>
  <c r="E24" i="12"/>
  <c r="C19" i="41"/>
  <c r="R8" i="28"/>
  <c r="AB8" i="17"/>
  <c r="C27" i="15"/>
  <c r="T14" i="24"/>
  <c r="P10" i="11"/>
  <c r="T9" i="24"/>
  <c r="R16" i="24"/>
  <c r="N24" i="46"/>
  <c r="Q21" i="14"/>
  <c r="E25" i="15"/>
  <c r="D27" i="15"/>
  <c r="N10" i="64"/>
  <c r="R21" i="14"/>
  <c r="R12" i="28"/>
  <c r="P17" i="28"/>
  <c r="X10" i="25"/>
  <c r="R10" i="28"/>
  <c r="N22" i="19"/>
  <c r="X9" i="29"/>
  <c r="P20" i="18"/>
  <c r="P21" i="19"/>
  <c r="P13" i="19"/>
  <c r="I18" i="58"/>
  <c r="Q17" i="51"/>
  <c r="S14" i="51"/>
  <c r="N12" i="23"/>
  <c r="R9" i="30"/>
  <c r="K22" i="36"/>
  <c r="Z11" i="44"/>
  <c r="R16" i="16"/>
  <c r="P8" i="62"/>
  <c r="O10" i="62"/>
  <c r="E24" i="42"/>
  <c r="P9" i="19"/>
  <c r="G20" i="59"/>
  <c r="N10" i="23"/>
  <c r="M14" i="55"/>
  <c r="T10" i="24"/>
  <c r="Z10" i="26"/>
  <c r="N14" i="27"/>
  <c r="H22" i="36"/>
  <c r="V17" i="66"/>
  <c r="O10" i="64"/>
  <c r="P8" i="64"/>
  <c r="P13" i="63"/>
  <c r="P14" i="63"/>
  <c r="P12" i="63"/>
  <c r="P11" i="63"/>
  <c r="P10" i="63"/>
  <c r="O17" i="63"/>
  <c r="P9" i="63"/>
  <c r="P16" i="63"/>
  <c r="N13" i="40"/>
  <c r="N17" i="40"/>
  <c r="N16" i="40"/>
  <c r="N15" i="40"/>
  <c r="N11" i="40"/>
  <c r="M18" i="40"/>
  <c r="N10" i="40"/>
  <c r="N9" i="40"/>
  <c r="L18" i="40"/>
  <c r="AA24" i="37"/>
  <c r="AB11" i="37"/>
  <c r="G21" i="45"/>
  <c r="E11" i="43"/>
  <c r="F15" i="42"/>
  <c r="N24" i="47"/>
  <c r="Q19" i="47"/>
  <c r="O24" i="47"/>
  <c r="O24" i="46"/>
  <c r="P11" i="46"/>
  <c r="Z22" i="44"/>
  <c r="Z21" i="44"/>
  <c r="Z18" i="44"/>
  <c r="Z17" i="44"/>
  <c r="Z16" i="44"/>
  <c r="Z15" i="44"/>
  <c r="Z14" i="44"/>
  <c r="Z10" i="44"/>
  <c r="M21" i="7"/>
  <c r="N21" i="7"/>
  <c r="E23" i="53"/>
  <c r="N14" i="40"/>
  <c r="X10" i="66"/>
  <c r="H21" i="9"/>
  <c r="G21" i="7"/>
  <c r="N11" i="27"/>
  <c r="Q15" i="9"/>
  <c r="Q11" i="9"/>
  <c r="O21" i="9"/>
  <c r="Q14" i="9"/>
  <c r="Q17" i="9"/>
  <c r="Q13" i="9"/>
  <c r="Q9" i="9"/>
  <c r="Q12" i="9"/>
  <c r="N21" i="9"/>
  <c r="P10" i="8"/>
  <c r="P9" i="8"/>
  <c r="D21" i="7"/>
  <c r="P8" i="7"/>
  <c r="S16" i="51"/>
  <c r="S11" i="51"/>
  <c r="P21" i="18"/>
  <c r="P17" i="18"/>
  <c r="P13" i="18"/>
  <c r="R11" i="16"/>
  <c r="P15" i="31"/>
  <c r="P10" i="31"/>
  <c r="Q17" i="28"/>
  <c r="R15" i="28"/>
  <c r="R13" i="28"/>
  <c r="R11" i="28"/>
  <c r="M18" i="27"/>
  <c r="N17" i="27"/>
  <c r="T13" i="24"/>
  <c r="S16" i="24"/>
  <c r="R16" i="28"/>
  <c r="R14" i="28"/>
  <c r="R9" i="28"/>
  <c r="L18" i="27"/>
  <c r="N15" i="27"/>
  <c r="N15" i="23"/>
  <c r="P20" i="7"/>
  <c r="P19" i="7"/>
  <c r="P18" i="7"/>
  <c r="P17" i="7"/>
  <c r="P16" i="7"/>
  <c r="P15" i="7"/>
  <c r="P14" i="7"/>
  <c r="O21" i="7"/>
  <c r="P10" i="7"/>
  <c r="P13" i="7"/>
  <c r="P12" i="7"/>
  <c r="P11" i="7"/>
  <c r="P9" i="7"/>
  <c r="F13" i="6"/>
  <c r="G23" i="8"/>
  <c r="J23" i="8"/>
  <c r="R11" i="10"/>
  <c r="R9" i="10"/>
  <c r="E21" i="9"/>
  <c r="P9" i="64"/>
  <c r="P9" i="62"/>
  <c r="P10" i="62" s="1"/>
  <c r="P16" i="31"/>
  <c r="P14" i="31"/>
  <c r="P9" i="31"/>
  <c r="R8" i="30"/>
  <c r="R10" i="30" s="1"/>
  <c r="Q10" i="30"/>
  <c r="P10" i="30"/>
  <c r="W11" i="29"/>
  <c r="X10" i="29"/>
  <c r="X11" i="29" s="1"/>
  <c r="N10" i="27"/>
  <c r="N13" i="27"/>
  <c r="T11" i="24"/>
  <c r="T12" i="24"/>
  <c r="T15" i="24"/>
  <c r="O9" i="55"/>
  <c r="N13" i="23"/>
  <c r="N8" i="23"/>
  <c r="N14" i="23"/>
  <c r="N9" i="23"/>
  <c r="G18" i="22"/>
  <c r="W11" i="25"/>
  <c r="V11" i="25"/>
  <c r="X9" i="25"/>
  <c r="X11" i="25" s="1"/>
  <c r="S9" i="51"/>
  <c r="S13" i="51"/>
  <c r="S15" i="51"/>
  <c r="R17" i="51"/>
  <c r="S12" i="51"/>
  <c r="P19" i="19"/>
  <c r="P17" i="19"/>
  <c r="P15" i="19"/>
  <c r="P12" i="19"/>
  <c r="P11" i="19"/>
  <c r="P10" i="19"/>
  <c r="P19" i="18"/>
  <c r="P18" i="18"/>
  <c r="P16" i="18"/>
  <c r="P15" i="18"/>
  <c r="P14" i="18"/>
  <c r="P11" i="18"/>
  <c r="P10" i="18"/>
  <c r="AB13" i="17"/>
  <c r="R17" i="16"/>
  <c r="R13" i="16"/>
  <c r="E21" i="15"/>
  <c r="E17" i="15"/>
  <c r="S19" i="14"/>
  <c r="S18" i="14"/>
  <c r="S17" i="14"/>
  <c r="S16" i="14"/>
  <c r="S11" i="14"/>
  <c r="S20" i="14"/>
  <c r="R22" i="13"/>
  <c r="R20" i="13"/>
  <c r="R19" i="13"/>
  <c r="R18" i="13"/>
  <c r="R17" i="13"/>
  <c r="P23" i="13"/>
  <c r="R16" i="13"/>
  <c r="R15" i="13"/>
  <c r="R14" i="13"/>
  <c r="R11" i="13"/>
  <c r="O23" i="11"/>
  <c r="P24" i="46"/>
  <c r="F19" i="42"/>
  <c r="E18" i="41"/>
  <c r="E19" i="41" s="1"/>
  <c r="F14" i="38"/>
  <c r="E27" i="15"/>
  <c r="K21" i="9"/>
  <c r="Q21" i="9" s="1"/>
  <c r="D24" i="42"/>
  <c r="F24" i="42" s="1"/>
  <c r="Q23" i="10"/>
  <c r="D23" i="8"/>
  <c r="O23" i="8"/>
  <c r="T16" i="24"/>
  <c r="X16" i="66"/>
  <c r="H22" i="12"/>
  <c r="K22" i="12"/>
  <c r="X24" i="26"/>
  <c r="Z7" i="26"/>
  <c r="AB7" i="39"/>
  <c r="AB23" i="39"/>
  <c r="AB10" i="39"/>
  <c r="AB22" i="39"/>
  <c r="AB20" i="39"/>
  <c r="AB8" i="39"/>
  <c r="AB31" i="39"/>
  <c r="AB30" i="39"/>
  <c r="AB29" i="39"/>
  <c r="AB21" i="39"/>
  <c r="AB19" i="39"/>
  <c r="AB18" i="39"/>
  <c r="AB16" i="39"/>
  <c r="AB15" i="39"/>
  <c r="AB13" i="39"/>
  <c r="AB12" i="39"/>
  <c r="AB11" i="39"/>
  <c r="AB9" i="39"/>
  <c r="AB33" i="39"/>
  <c r="AB42" i="39"/>
  <c r="AB40" i="39"/>
  <c r="AB38" i="39"/>
  <c r="AB36" i="39"/>
  <c r="AB34" i="39"/>
  <c r="AA44" i="39"/>
  <c r="AB32" i="39"/>
  <c r="P11" i="47" l="1"/>
  <c r="Z19" i="44"/>
  <c r="X23" i="44"/>
  <c r="Z12" i="44"/>
  <c r="Y23" i="44"/>
  <c r="Z23" i="44"/>
  <c r="N8" i="40"/>
  <c r="AB43" i="39"/>
  <c r="AB35" i="39"/>
  <c r="AB41" i="39"/>
  <c r="AB37" i="39"/>
  <c r="AB17" i="39"/>
  <c r="Z24" i="37"/>
  <c r="AB24" i="37"/>
  <c r="P10" i="64"/>
  <c r="N10" i="62"/>
  <c r="V11" i="29"/>
  <c r="Z12" i="26"/>
  <c r="Z11" i="26"/>
  <c r="Z9" i="26"/>
  <c r="X17" i="66"/>
  <c r="N14" i="55"/>
  <c r="O10" i="55"/>
  <c r="O14" i="55" s="1"/>
  <c r="P17" i="63"/>
  <c r="N17" i="63"/>
  <c r="P11" i="31"/>
  <c r="P13" i="31"/>
  <c r="O17" i="31"/>
  <c r="P12" i="31"/>
  <c r="N17" i="31"/>
  <c r="R17" i="28"/>
  <c r="N16" i="27"/>
  <c r="N12" i="27"/>
  <c r="L16" i="23"/>
  <c r="M16" i="23"/>
  <c r="N11" i="23"/>
  <c r="N16" i="23" s="1"/>
  <c r="S10" i="51"/>
  <c r="S17" i="51" s="1"/>
  <c r="Z22" i="17"/>
  <c r="N22" i="12"/>
  <c r="P20" i="19"/>
  <c r="P18" i="19"/>
  <c r="O22" i="19"/>
  <c r="P16" i="19"/>
  <c r="P14" i="19"/>
  <c r="N23" i="18"/>
  <c r="P22" i="18"/>
  <c r="O23" i="18"/>
  <c r="P23" i="18"/>
  <c r="AB17" i="17"/>
  <c r="AB21" i="17"/>
  <c r="AB20" i="17"/>
  <c r="AA22" i="17"/>
  <c r="AB19" i="17"/>
  <c r="AB18" i="17"/>
  <c r="AB16" i="17"/>
  <c r="AB15" i="17"/>
  <c r="AB14" i="17"/>
  <c r="AB11" i="17"/>
  <c r="AB10" i="17"/>
  <c r="R21" i="16"/>
  <c r="R20" i="16"/>
  <c r="R19" i="16"/>
  <c r="R15" i="16"/>
  <c r="R14" i="16"/>
  <c r="R10" i="16"/>
  <c r="Q22" i="16"/>
  <c r="R18" i="16"/>
  <c r="R12" i="16"/>
  <c r="P22" i="16"/>
  <c r="S15" i="14"/>
  <c r="S13" i="14"/>
  <c r="S10" i="14"/>
  <c r="S14" i="14"/>
  <c r="S12" i="14"/>
  <c r="S9" i="14"/>
  <c r="E22" i="12"/>
  <c r="R21" i="13"/>
  <c r="Q23" i="13"/>
  <c r="R13" i="13"/>
  <c r="R12" i="13"/>
  <c r="P11" i="11"/>
  <c r="P9" i="11"/>
  <c r="Q16" i="9"/>
  <c r="Q10" i="9"/>
  <c r="P11" i="8"/>
  <c r="N23" i="8"/>
  <c r="J21" i="7"/>
  <c r="P21" i="7"/>
  <c r="O13" i="6"/>
  <c r="L13" i="6"/>
  <c r="I13" i="6"/>
  <c r="I23" i="53"/>
  <c r="N18" i="40"/>
  <c r="AB39" i="39"/>
  <c r="AB44" i="39" s="1"/>
  <c r="Z44" i="39"/>
  <c r="Z24" i="26"/>
  <c r="L10" i="57"/>
  <c r="I10" i="57"/>
  <c r="R22" i="16"/>
  <c r="S21" i="14"/>
  <c r="N23" i="11"/>
  <c r="R23" i="10"/>
  <c r="P21" i="9"/>
  <c r="M23" i="8"/>
  <c r="P23" i="8" s="1"/>
  <c r="P24" i="47"/>
  <c r="P17" i="31" l="1"/>
  <c r="N18" i="27"/>
  <c r="P22" i="19"/>
  <c r="AB22" i="17"/>
  <c r="R23" i="13"/>
  <c r="P23" i="11"/>
</calcChain>
</file>

<file path=xl/sharedStrings.xml><?xml version="1.0" encoding="utf-8"?>
<sst xmlns="http://schemas.openxmlformats.org/spreadsheetml/2006/main" count="3996" uniqueCount="846">
  <si>
    <t>المجموع</t>
  </si>
  <si>
    <t>المحافظة</t>
  </si>
  <si>
    <t xml:space="preserve">ابتدائية </t>
  </si>
  <si>
    <t>متوسطة</t>
  </si>
  <si>
    <t>اعدادية</t>
  </si>
  <si>
    <t>دبلوم</t>
  </si>
  <si>
    <t>بكالوريوس</t>
  </si>
  <si>
    <t>شهادات اخرى</t>
  </si>
  <si>
    <t xml:space="preserve">المجموع </t>
  </si>
  <si>
    <t>ذ</t>
  </si>
  <si>
    <t>أ</t>
  </si>
  <si>
    <t>مج</t>
  </si>
  <si>
    <t xml:space="preserve">نينوى </t>
  </si>
  <si>
    <t xml:space="preserve">صلاح الدين </t>
  </si>
  <si>
    <t xml:space="preserve">كركوك </t>
  </si>
  <si>
    <t xml:space="preserve">ديالى </t>
  </si>
  <si>
    <t xml:space="preserve">بغداد </t>
  </si>
  <si>
    <t xml:space="preserve">الانبار </t>
  </si>
  <si>
    <t xml:space="preserve">بابل </t>
  </si>
  <si>
    <t xml:space="preserve">كربلاء </t>
  </si>
  <si>
    <t xml:space="preserve">النجف </t>
  </si>
  <si>
    <t>القادسية</t>
  </si>
  <si>
    <t>المثنى</t>
  </si>
  <si>
    <t xml:space="preserve">ذي قار </t>
  </si>
  <si>
    <t xml:space="preserve">واسط </t>
  </si>
  <si>
    <t xml:space="preserve">ميسان </t>
  </si>
  <si>
    <t xml:space="preserve">البصرة </t>
  </si>
  <si>
    <t>ابتدائية</t>
  </si>
  <si>
    <t>نينوى</t>
  </si>
  <si>
    <t>كركوك</t>
  </si>
  <si>
    <t>بغداد</t>
  </si>
  <si>
    <t>بابل</t>
  </si>
  <si>
    <t>كربلاء</t>
  </si>
  <si>
    <t>النجف</t>
  </si>
  <si>
    <t>ذي قار</t>
  </si>
  <si>
    <t>واسط</t>
  </si>
  <si>
    <t>ميسان</t>
  </si>
  <si>
    <t>البصرة</t>
  </si>
  <si>
    <t>اخرى</t>
  </si>
  <si>
    <t>صلاح الدين</t>
  </si>
  <si>
    <t>ديالى</t>
  </si>
  <si>
    <t>الانبار</t>
  </si>
  <si>
    <t>المسنون والمقعدون</t>
  </si>
  <si>
    <t>أطفال</t>
  </si>
  <si>
    <t xml:space="preserve">براعم </t>
  </si>
  <si>
    <t>زهور</t>
  </si>
  <si>
    <t>مجموع</t>
  </si>
  <si>
    <t xml:space="preserve">الوحدات </t>
  </si>
  <si>
    <t>العدد</t>
  </si>
  <si>
    <t>الموجودون</t>
  </si>
  <si>
    <t>الداخلون</t>
  </si>
  <si>
    <t>المغادرون</t>
  </si>
  <si>
    <t xml:space="preserve">الفئة العمرية </t>
  </si>
  <si>
    <t>4-</t>
  </si>
  <si>
    <t>6-</t>
  </si>
  <si>
    <t>9-</t>
  </si>
  <si>
    <t>12-</t>
  </si>
  <si>
    <t>15-</t>
  </si>
  <si>
    <t>18-</t>
  </si>
  <si>
    <t>20-</t>
  </si>
  <si>
    <t>30-</t>
  </si>
  <si>
    <t>40-</t>
  </si>
  <si>
    <t>50-</t>
  </si>
  <si>
    <t>60-</t>
  </si>
  <si>
    <t>70-</t>
  </si>
  <si>
    <t xml:space="preserve">70فأكثر </t>
  </si>
  <si>
    <t xml:space="preserve">المحافظة </t>
  </si>
  <si>
    <t xml:space="preserve">القادسية </t>
  </si>
  <si>
    <t xml:space="preserve">الفئات العمرية </t>
  </si>
  <si>
    <t xml:space="preserve">المجموع الكلي </t>
  </si>
  <si>
    <t xml:space="preserve"> الوحدات </t>
  </si>
  <si>
    <t xml:space="preserve">العاملون </t>
  </si>
  <si>
    <t xml:space="preserve">4- </t>
  </si>
  <si>
    <t>المجموع الكلي</t>
  </si>
  <si>
    <t xml:space="preserve">الحالة الاجتماعية والصحية </t>
  </si>
  <si>
    <t>فاقد الأم</t>
  </si>
  <si>
    <t xml:space="preserve">فاقد الأبوين </t>
  </si>
  <si>
    <t>مجهول الأبوين</t>
  </si>
  <si>
    <t>عوق أحد الأبوين أو كلاهما</t>
  </si>
  <si>
    <t>مرض مزمن أحد الأبوين أو كلاهما</t>
  </si>
  <si>
    <t>سجن أحد الأبوين أوكلاهما</t>
  </si>
  <si>
    <t>حالات التفكك الأسري</t>
  </si>
  <si>
    <t>طلاق</t>
  </si>
  <si>
    <t>هجر</t>
  </si>
  <si>
    <t>افتراق</t>
  </si>
  <si>
    <t>التشرد والتسول</t>
  </si>
  <si>
    <t>أخرى</t>
  </si>
  <si>
    <t>المرحلة الدراسية</t>
  </si>
  <si>
    <t>الجنس</t>
  </si>
  <si>
    <t>دون سن الرياض</t>
  </si>
  <si>
    <t>سن الرياض</t>
  </si>
  <si>
    <t>الأبتدائيـــة</t>
  </si>
  <si>
    <t>الأول</t>
  </si>
  <si>
    <t>الثاني</t>
  </si>
  <si>
    <t>الثالث</t>
  </si>
  <si>
    <t>الرابع</t>
  </si>
  <si>
    <t>الخامس</t>
  </si>
  <si>
    <t>السادس</t>
  </si>
  <si>
    <t>مجموع الأبتدائية</t>
  </si>
  <si>
    <t>المتوسطة</t>
  </si>
  <si>
    <t>مجموع المتوسطة</t>
  </si>
  <si>
    <t>الأعدادية</t>
  </si>
  <si>
    <t>مجموع الأعدادية</t>
  </si>
  <si>
    <t xml:space="preserve">المثنى </t>
  </si>
  <si>
    <t xml:space="preserve">التبني </t>
  </si>
  <si>
    <t>تسليم الى اسرته</t>
  </si>
  <si>
    <t>بناء على طلبه</t>
  </si>
  <si>
    <t xml:space="preserve">انقطاع بطلب </t>
  </si>
  <si>
    <t xml:space="preserve">مرض </t>
  </si>
  <si>
    <t xml:space="preserve">وفاة </t>
  </si>
  <si>
    <t xml:space="preserve">هروب وتسرب </t>
  </si>
  <si>
    <t>سوء سلوك</t>
  </si>
  <si>
    <t xml:space="preserve">إكمال السن القانونية </t>
  </si>
  <si>
    <t>التخرج</t>
  </si>
  <si>
    <t xml:space="preserve">فصل بقرار </t>
  </si>
  <si>
    <t xml:space="preserve">اخرى </t>
  </si>
  <si>
    <t xml:space="preserve">عدد الوحدات </t>
  </si>
  <si>
    <t xml:space="preserve"> العاملون</t>
  </si>
  <si>
    <t>الحالة العلمية</t>
  </si>
  <si>
    <t>امي</t>
  </si>
  <si>
    <t>يقرأ ويكتب</t>
  </si>
  <si>
    <t>دبلوم عالي</t>
  </si>
  <si>
    <t>ماجستير</t>
  </si>
  <si>
    <t>دكتوراه</t>
  </si>
  <si>
    <t xml:space="preserve"> المحافظة</t>
  </si>
  <si>
    <t>أعزب</t>
  </si>
  <si>
    <t>متزوج</t>
  </si>
  <si>
    <t>مطلق</t>
  </si>
  <si>
    <t>أرمل</t>
  </si>
  <si>
    <t>مفترق</t>
  </si>
  <si>
    <t xml:space="preserve">سبب التواجد </t>
  </si>
  <si>
    <t>45-</t>
  </si>
  <si>
    <t>55-</t>
  </si>
  <si>
    <t>65-</t>
  </si>
  <si>
    <t>75-</t>
  </si>
  <si>
    <t>العجز بسبب العوق</t>
  </si>
  <si>
    <t>العجز بسبب الشيخوخة</t>
  </si>
  <si>
    <t>مرض مزمن</t>
  </si>
  <si>
    <t>عدم وجود معيل</t>
  </si>
  <si>
    <t>رغبة الاهل</t>
  </si>
  <si>
    <t>التسول</t>
  </si>
  <si>
    <t xml:space="preserve">40- </t>
  </si>
  <si>
    <t xml:space="preserve"> نوع العوق </t>
  </si>
  <si>
    <t>شلل احادي</t>
  </si>
  <si>
    <t>شلل رباعي</t>
  </si>
  <si>
    <t>شلل تشنجي</t>
  </si>
  <si>
    <t>شلل اطراف</t>
  </si>
  <si>
    <t xml:space="preserve">بتر الأطراف السفلي أو العلوي </t>
  </si>
  <si>
    <t>تخلف عقلي بسيط</t>
  </si>
  <si>
    <t>تخلف عقلي متوسط</t>
  </si>
  <si>
    <t>تخلف عقلي شديد</t>
  </si>
  <si>
    <t>صرع</t>
  </si>
  <si>
    <t xml:space="preserve">الكآبة المزمنة </t>
  </si>
  <si>
    <t xml:space="preserve">الصم والبكم </t>
  </si>
  <si>
    <t>ضعف البصر</t>
  </si>
  <si>
    <t>فاقد البصر</t>
  </si>
  <si>
    <t>بناءاً على طلبه</t>
  </si>
  <si>
    <t>قرار بفصل</t>
  </si>
  <si>
    <t>وفاة</t>
  </si>
  <si>
    <t>هروب وتسرب</t>
  </si>
  <si>
    <t xml:space="preserve">أخرى </t>
  </si>
  <si>
    <t xml:space="preserve">عدد المستفيدين </t>
  </si>
  <si>
    <t>عدد الداخلين</t>
  </si>
  <si>
    <t>70 فأكثر</t>
  </si>
  <si>
    <t>الأنبار</t>
  </si>
  <si>
    <t>نوع العوق</t>
  </si>
  <si>
    <t>ولادي</t>
  </si>
  <si>
    <t>مستعصي</t>
  </si>
  <si>
    <t>مرض</t>
  </si>
  <si>
    <t>حادث</t>
  </si>
  <si>
    <t>حرب</t>
  </si>
  <si>
    <t>وراثي</t>
  </si>
  <si>
    <t>اصابة عمل</t>
  </si>
  <si>
    <t xml:space="preserve">الصم </t>
  </si>
  <si>
    <t xml:space="preserve">البكم </t>
  </si>
  <si>
    <t>فقدان سمع بسيط</t>
  </si>
  <si>
    <t xml:space="preserve">فقدان سمع متوسط </t>
  </si>
  <si>
    <t xml:space="preserve">فقدان سمع شديد </t>
  </si>
  <si>
    <t>نوع التدريب والتأهيل</t>
  </si>
  <si>
    <t>عوق عقلي</t>
  </si>
  <si>
    <t xml:space="preserve">عوق سمعي </t>
  </si>
  <si>
    <t>عوق حركي</t>
  </si>
  <si>
    <t>عوق بصري</t>
  </si>
  <si>
    <t>متعدد العوق</t>
  </si>
  <si>
    <t>خياطة</t>
  </si>
  <si>
    <t>نجارة</t>
  </si>
  <si>
    <t>كهرباء</t>
  </si>
  <si>
    <t>طابعة</t>
  </si>
  <si>
    <t>زراعة</t>
  </si>
  <si>
    <t>سيراميك</t>
  </si>
  <si>
    <t>صناعة الورد</t>
  </si>
  <si>
    <t>اعمال تجميعية</t>
  </si>
  <si>
    <t>حياكة</t>
  </si>
  <si>
    <t>رياض الاطفال</t>
  </si>
  <si>
    <t>الابتدائية</t>
  </si>
  <si>
    <t xml:space="preserve">الاول </t>
  </si>
  <si>
    <t>السابع</t>
  </si>
  <si>
    <t>الثامن</t>
  </si>
  <si>
    <t>مجموع الابتدائية</t>
  </si>
  <si>
    <t xml:space="preserve">الأول متوسط </t>
  </si>
  <si>
    <t xml:space="preserve">الثاني متوسط </t>
  </si>
  <si>
    <t xml:space="preserve">الثالث متوسط </t>
  </si>
  <si>
    <t xml:space="preserve">مجموع المتوسطة  </t>
  </si>
  <si>
    <t xml:space="preserve">أساس </t>
  </si>
  <si>
    <t>متوسط</t>
  </si>
  <si>
    <t xml:space="preserve">متقدم </t>
  </si>
  <si>
    <t>أسباب المغادرة</t>
  </si>
  <si>
    <t>فصل بقرار</t>
  </si>
  <si>
    <t>الهروب</t>
  </si>
  <si>
    <t>لأكمال السن القانوني</t>
  </si>
  <si>
    <t xml:space="preserve">سوء سلوك </t>
  </si>
  <si>
    <t>تقاعد</t>
  </si>
  <si>
    <t xml:space="preserve">انتهاء عضوية </t>
  </si>
  <si>
    <t>انقطاع بطلب</t>
  </si>
  <si>
    <t xml:space="preserve">فاقد الأب </t>
  </si>
  <si>
    <t>شلل نصفي ايمن وايسر</t>
  </si>
  <si>
    <t xml:space="preserve">شلل الاطراف السفلى او العليا </t>
  </si>
  <si>
    <t>بتر الاطراف السفلى او العليا</t>
  </si>
  <si>
    <t>الفتحة الولادية في القلب</t>
  </si>
  <si>
    <t>الربو المزمن</t>
  </si>
  <si>
    <t>سكر مزمن ومضاعفاته</t>
  </si>
  <si>
    <t>فتحات الظهر</t>
  </si>
  <si>
    <t>تاخر النمو القزمية</t>
  </si>
  <si>
    <t>السمنة المفرطة</t>
  </si>
  <si>
    <t>التهاب المفاصل التشنجي</t>
  </si>
  <si>
    <t>تخلف عقلي متوسط الشدة</t>
  </si>
  <si>
    <t>الصرع</t>
  </si>
  <si>
    <t>الكابة المزمنة</t>
  </si>
  <si>
    <t>انفصام الشخصية</t>
  </si>
  <si>
    <t>كل انواع الذهان</t>
  </si>
  <si>
    <t>مجموع اعدادية</t>
  </si>
  <si>
    <t xml:space="preserve"> رابع</t>
  </si>
  <si>
    <t>خامس</t>
  </si>
  <si>
    <t xml:space="preserve"> سادس</t>
  </si>
  <si>
    <t xml:space="preserve">دور الدولة لرعاية الاحداث والبنات </t>
  </si>
  <si>
    <t xml:space="preserve">دور الدولة لرعاية الاحداث والبنات  </t>
  </si>
  <si>
    <t>السعة</t>
  </si>
  <si>
    <t>دور رعاية المعوقون</t>
  </si>
  <si>
    <t>دور رعاية المعوقين</t>
  </si>
  <si>
    <t xml:space="preserve"> الموجودون</t>
  </si>
  <si>
    <t xml:space="preserve">        70 أكثر من    </t>
  </si>
  <si>
    <t>* ملاحظة دور الدولة لرعاية الاحداث تقسم الى دور الدولة للاطفال حيث تكون بطبيعة الحال مختلطة ويطلق على الدار التي ترعى المستفيدين من الاولاد (دار البراعم) وعلى الدار التي ترعى المستفيدات ( دار الزهور)</t>
  </si>
  <si>
    <t xml:space="preserve"> 75 فأكثر</t>
  </si>
  <si>
    <t xml:space="preserve">شلل نصفي </t>
  </si>
  <si>
    <t>70- فأكثر</t>
  </si>
  <si>
    <t>دور الحنان للعاجزين كلياً</t>
  </si>
  <si>
    <t xml:space="preserve">دور المسنين والمقعدين </t>
  </si>
  <si>
    <t xml:space="preserve"> دور الحنان للعاجزين كلياً</t>
  </si>
  <si>
    <t xml:space="preserve">المسنون والمقعدون </t>
  </si>
  <si>
    <t xml:space="preserve">عدد العاملين </t>
  </si>
  <si>
    <t>عدد المستفيدات</t>
  </si>
  <si>
    <t>عدد المستفيدين والمستفيدات</t>
  </si>
  <si>
    <t>الموجـــــودون</t>
  </si>
  <si>
    <t>الداخــــــــــــلون</t>
  </si>
  <si>
    <t>المغـــــــــــادرون</t>
  </si>
  <si>
    <t>العــــــــــــاملون</t>
  </si>
  <si>
    <t>بدون مؤهل</t>
  </si>
  <si>
    <t>..</t>
  </si>
  <si>
    <t>تحضيري</t>
  </si>
  <si>
    <t>أرمـــــــــــل</t>
  </si>
  <si>
    <t>أعـــــــــــزب</t>
  </si>
  <si>
    <t>متـــــــــزوج</t>
  </si>
  <si>
    <t>مطلـــــــــــــق</t>
  </si>
  <si>
    <t>مفتــــــــرق</t>
  </si>
  <si>
    <t>صلاح الدين*</t>
  </si>
  <si>
    <t>جدول  (2)</t>
  </si>
  <si>
    <t>جدول  (3)</t>
  </si>
  <si>
    <r>
      <t xml:space="preserve"> جدول  </t>
    </r>
    <r>
      <rPr>
        <b/>
        <sz val="16"/>
        <rFont val="Arial"/>
        <family val="2"/>
      </rPr>
      <t>(5)</t>
    </r>
  </si>
  <si>
    <r>
      <t xml:space="preserve">جدول  </t>
    </r>
    <r>
      <rPr>
        <b/>
        <sz val="16"/>
        <rFont val="Arial"/>
        <family val="2"/>
      </rPr>
      <t>(6)</t>
    </r>
  </si>
  <si>
    <t>جدول (7)</t>
  </si>
  <si>
    <t>جدول  (8)</t>
  </si>
  <si>
    <t>جدول (9)</t>
  </si>
  <si>
    <t xml:space="preserve">(جدول (10 </t>
  </si>
  <si>
    <t>جدول  (11)</t>
  </si>
  <si>
    <t xml:space="preserve">جدول (12) </t>
  </si>
  <si>
    <t xml:space="preserve">جدول (13) </t>
  </si>
  <si>
    <t>جدول (14)</t>
  </si>
  <si>
    <t>جدول  (15)</t>
  </si>
  <si>
    <t xml:space="preserve">جدول (16)                                                                             </t>
  </si>
  <si>
    <t>جدول  ( 17)</t>
  </si>
  <si>
    <t>جدول(18)</t>
  </si>
  <si>
    <t>جدول(19)</t>
  </si>
  <si>
    <t>جدول(20)</t>
  </si>
  <si>
    <t>جدول(21)</t>
  </si>
  <si>
    <t>جدول(22)</t>
  </si>
  <si>
    <t>جدول(23)</t>
  </si>
  <si>
    <t>جدول(24)</t>
  </si>
  <si>
    <t>جدول(25)</t>
  </si>
  <si>
    <t>جدول( 26)</t>
  </si>
  <si>
    <t>جدول(27)</t>
  </si>
  <si>
    <t>جدول(28)</t>
  </si>
  <si>
    <t>جدول(29)</t>
  </si>
  <si>
    <t>جدول(30)</t>
  </si>
  <si>
    <t>جدول(31)</t>
  </si>
  <si>
    <t>جدول(32)</t>
  </si>
  <si>
    <t>جدول(33)</t>
  </si>
  <si>
    <t>جدول(34)</t>
  </si>
  <si>
    <t>جدول(35)</t>
  </si>
  <si>
    <t>جدول(36)</t>
  </si>
  <si>
    <t>جدول(37)</t>
  </si>
  <si>
    <t>جدول(38)</t>
  </si>
  <si>
    <t xml:space="preserve"> جدول(39)                  </t>
  </si>
  <si>
    <t xml:space="preserve">تابع جدول(39)                  </t>
  </si>
  <si>
    <t>جدول(40)</t>
  </si>
  <si>
    <t>جدول(41)</t>
  </si>
  <si>
    <t>جدول(42)</t>
  </si>
  <si>
    <t>جدول(43)</t>
  </si>
  <si>
    <t>جدول( 48  )</t>
  </si>
  <si>
    <t>نينوى*</t>
  </si>
  <si>
    <t>جدول (44)</t>
  </si>
  <si>
    <t>جدول (45)</t>
  </si>
  <si>
    <t>جدول (46)</t>
  </si>
  <si>
    <t>جدول (47)</t>
  </si>
  <si>
    <t>Governorate</t>
  </si>
  <si>
    <t>Nineveh</t>
  </si>
  <si>
    <t>Salah-Aldeen</t>
  </si>
  <si>
    <t>Kirkuk</t>
  </si>
  <si>
    <t>Diyala</t>
  </si>
  <si>
    <t>Baghdad</t>
  </si>
  <si>
    <t>Al-Anbar</t>
  </si>
  <si>
    <t>Babylon</t>
  </si>
  <si>
    <t>Kerbela</t>
  </si>
  <si>
    <t>Al-Najaf</t>
  </si>
  <si>
    <t>Al-Qadesyia</t>
  </si>
  <si>
    <t>Al-muthanna</t>
  </si>
  <si>
    <t>Thi-Qar</t>
  </si>
  <si>
    <t>Wasit</t>
  </si>
  <si>
    <t>Missan</t>
  </si>
  <si>
    <t>Al-Basrah</t>
  </si>
  <si>
    <t>Total</t>
  </si>
  <si>
    <t>State care centres for young girls and boys</t>
  </si>
  <si>
    <t>Children</t>
  </si>
  <si>
    <t>Buds</t>
  </si>
  <si>
    <t>Flowers</t>
  </si>
  <si>
    <t>The aged and disabled</t>
  </si>
  <si>
    <t xml:space="preserve">Hanan houses for severly disabled </t>
  </si>
  <si>
    <t>Nursing houses for disabled</t>
  </si>
  <si>
    <t>*Note: State care houses for kids (girls and boys) are divided into houses for boys which called (buds house) and others for girls named (flowers house)</t>
  </si>
  <si>
    <t>Units</t>
  </si>
  <si>
    <t>State care houses for kids (boys and girls)</t>
  </si>
  <si>
    <t>Nursing houses of old and disabled persons</t>
  </si>
  <si>
    <t>Hanan houses for completely disabled persons</t>
  </si>
  <si>
    <t>Presents</t>
  </si>
  <si>
    <t>Entrants</t>
  </si>
  <si>
    <t>Departures</t>
  </si>
  <si>
    <t>Employees</t>
  </si>
  <si>
    <t>No.</t>
  </si>
  <si>
    <t>M</t>
  </si>
  <si>
    <t>F</t>
  </si>
  <si>
    <t>T</t>
  </si>
  <si>
    <t>Age group</t>
  </si>
  <si>
    <t xml:space="preserve">State care houses for kids </t>
  </si>
  <si>
    <t>Aged and disabled</t>
  </si>
  <si>
    <t xml:space="preserve">Hanan houses for completely disabled persons </t>
  </si>
  <si>
    <t>Disabled nursing houses</t>
  </si>
  <si>
    <t xml:space="preserve">70 and more </t>
  </si>
  <si>
    <t>70 and more</t>
  </si>
  <si>
    <t>Primary</t>
  </si>
  <si>
    <t>Intermediate</t>
  </si>
  <si>
    <t>Preparatory</t>
  </si>
  <si>
    <t>Diploma</t>
  </si>
  <si>
    <t>Bachelor</t>
  </si>
  <si>
    <t>Other</t>
  </si>
  <si>
    <t>Without qualification</t>
  </si>
  <si>
    <t xml:space="preserve">Enrolled kids </t>
  </si>
  <si>
    <t>Unit</t>
  </si>
  <si>
    <t>Grand total</t>
  </si>
  <si>
    <t xml:space="preserve">Social and health condition </t>
  </si>
  <si>
    <t>Fatherless</t>
  </si>
  <si>
    <t>Motherless</t>
  </si>
  <si>
    <t>Parentless</t>
  </si>
  <si>
    <t xml:space="preserve">Unrecognized parents </t>
  </si>
  <si>
    <t>Disability of one or both of parents</t>
  </si>
  <si>
    <t xml:space="preserve">Chronic disease of one of the parents or both of them </t>
  </si>
  <si>
    <t>One or both of them are in prison</t>
  </si>
  <si>
    <t>Divorce</t>
  </si>
  <si>
    <t>Household breakdown cases</t>
  </si>
  <si>
    <t>Abandonment</t>
  </si>
  <si>
    <t>Separation</t>
  </si>
  <si>
    <t>Homless and beggary</t>
  </si>
  <si>
    <t>School grade</t>
  </si>
  <si>
    <t xml:space="preserve">Below kindergarten age </t>
  </si>
  <si>
    <t xml:space="preserve">kindergarten age </t>
  </si>
  <si>
    <t>First</t>
  </si>
  <si>
    <t>Second</t>
  </si>
  <si>
    <t>Third</t>
  </si>
  <si>
    <t>Fourth</t>
  </si>
  <si>
    <t>Fifth</t>
  </si>
  <si>
    <t>Sixth</t>
  </si>
  <si>
    <t>Primary total</t>
  </si>
  <si>
    <t>Intermediate total</t>
  </si>
  <si>
    <t>Preparatory total</t>
  </si>
  <si>
    <t>Sex</t>
  </si>
  <si>
    <t xml:space="preserve">T </t>
  </si>
  <si>
    <t>Table (13)</t>
  </si>
  <si>
    <t>Adoption</t>
  </si>
  <si>
    <t>Delivered to his or her family</t>
  </si>
  <si>
    <t>According to his or her request</t>
  </si>
  <si>
    <t>Absence by request</t>
  </si>
  <si>
    <t>Sikness</t>
  </si>
  <si>
    <t>Death</t>
  </si>
  <si>
    <t>Escape or slipping</t>
  </si>
  <si>
    <t>bad behavior</t>
  </si>
  <si>
    <t>Attaining the legal age</t>
  </si>
  <si>
    <t>Graduation</t>
  </si>
  <si>
    <t>Dismissal by a decision</t>
  </si>
  <si>
    <t>Table (14)</t>
  </si>
  <si>
    <t xml:space="preserve">Other </t>
  </si>
  <si>
    <t>Table (15)</t>
  </si>
  <si>
    <t>Table (16)</t>
  </si>
  <si>
    <t>No.units</t>
  </si>
  <si>
    <t>Capacity</t>
  </si>
  <si>
    <t>Table (17)</t>
  </si>
  <si>
    <t>Table (18)</t>
  </si>
  <si>
    <t xml:space="preserve">Educational status </t>
  </si>
  <si>
    <t>illiterate</t>
  </si>
  <si>
    <t>Read and write</t>
  </si>
  <si>
    <t>High diploma</t>
  </si>
  <si>
    <t>Master</t>
  </si>
  <si>
    <t>Doctorate</t>
  </si>
  <si>
    <t>Table (19)</t>
  </si>
  <si>
    <t>الجنس                   sex</t>
  </si>
  <si>
    <t>Single</t>
  </si>
  <si>
    <t>Married</t>
  </si>
  <si>
    <t>Divorced</t>
  </si>
  <si>
    <t>Separated</t>
  </si>
  <si>
    <t>Table (21)</t>
  </si>
  <si>
    <t>Reason of existence</t>
  </si>
  <si>
    <t>Disabled</t>
  </si>
  <si>
    <t>Aged</t>
  </si>
  <si>
    <t>Chronic disease</t>
  </si>
  <si>
    <t>No supporter</t>
  </si>
  <si>
    <t>according to relative wish</t>
  </si>
  <si>
    <t>Beggary</t>
  </si>
  <si>
    <t>Table (23)</t>
  </si>
  <si>
    <t>Bad behavior</t>
  </si>
  <si>
    <t xml:space="preserve"> (25) Table </t>
  </si>
  <si>
    <t>Table (26)</t>
  </si>
  <si>
    <t>Kerbala</t>
  </si>
  <si>
    <t xml:space="preserve">residents </t>
  </si>
  <si>
    <t>Enrolled</t>
  </si>
  <si>
    <t>Educational status</t>
  </si>
  <si>
    <t>Table (28)</t>
  </si>
  <si>
    <t>Widower</t>
  </si>
  <si>
    <t>Table (30)</t>
  </si>
  <si>
    <t>Disablity</t>
  </si>
  <si>
    <t>Aging</t>
  </si>
  <si>
    <t>Relative's wish</t>
  </si>
  <si>
    <t>Table (29)</t>
  </si>
  <si>
    <t>Table (31)</t>
  </si>
  <si>
    <t>Table (32)</t>
  </si>
  <si>
    <t>Dismissal decision</t>
  </si>
  <si>
    <t>Bad behaviour</t>
  </si>
  <si>
    <t>Table (33)</t>
  </si>
  <si>
    <t>Table (34)</t>
  </si>
  <si>
    <t>Table (36)</t>
  </si>
  <si>
    <t>units</t>
  </si>
  <si>
    <t>beneficiaries</t>
  </si>
  <si>
    <t>Disability condition</t>
  </si>
  <si>
    <t xml:space="preserve">Congenital disorder
</t>
  </si>
  <si>
    <t>Stubborn disease</t>
  </si>
  <si>
    <t>Disease</t>
  </si>
  <si>
    <t>Accident</t>
  </si>
  <si>
    <t>War</t>
  </si>
  <si>
    <t>Inherited disease</t>
  </si>
  <si>
    <t>Work accident</t>
  </si>
  <si>
    <t>Table (38)</t>
  </si>
  <si>
    <t xml:space="preserve"> kind of rehabilitation and training</t>
  </si>
  <si>
    <t>sewing</t>
  </si>
  <si>
    <t>carpentry</t>
  </si>
  <si>
    <t>electricity</t>
  </si>
  <si>
    <t>printing</t>
  </si>
  <si>
    <t>cultivation</t>
  </si>
  <si>
    <t>Ceramics</t>
  </si>
  <si>
    <t>Flower industry</t>
  </si>
  <si>
    <t>Structured products</t>
  </si>
  <si>
    <t>Weaving</t>
  </si>
  <si>
    <t>Table (40)</t>
  </si>
  <si>
    <t xml:space="preserve">الجنس Sex  </t>
  </si>
  <si>
    <t>Kindergarten</t>
  </si>
  <si>
    <t>Special class</t>
  </si>
  <si>
    <t>Fisrt</t>
  </si>
  <si>
    <t>Seventh</t>
  </si>
  <si>
    <t>Eighth</t>
  </si>
  <si>
    <t>Table (41)</t>
  </si>
  <si>
    <t>Intermediate-first</t>
  </si>
  <si>
    <t>Intermediate-second</t>
  </si>
  <si>
    <t>Intermediate-third</t>
  </si>
  <si>
    <t>Table (42)</t>
  </si>
  <si>
    <t>Table (43)</t>
  </si>
  <si>
    <t>Basic</t>
  </si>
  <si>
    <t>Advanced</t>
  </si>
  <si>
    <t>Table (44)</t>
  </si>
  <si>
    <t>Reasons of departure</t>
  </si>
  <si>
    <t>According to the beneficiary request</t>
  </si>
  <si>
    <t>Delivered to the family</t>
  </si>
  <si>
    <t>Dissmisal by a decision</t>
  </si>
  <si>
    <t>Escape</t>
  </si>
  <si>
    <t>Addoption</t>
  </si>
  <si>
    <t>Retirement</t>
  </si>
  <si>
    <t>End of membership</t>
  </si>
  <si>
    <t>Table (45)</t>
  </si>
  <si>
    <t>الجنس Sex</t>
  </si>
  <si>
    <t>Bachlor</t>
  </si>
  <si>
    <t>Table (46)</t>
  </si>
  <si>
    <t>Table (47)</t>
  </si>
  <si>
    <t>Table (48)</t>
  </si>
  <si>
    <t>Table (2)</t>
  </si>
  <si>
    <t>Table (3)</t>
  </si>
  <si>
    <t>Table (4)</t>
  </si>
  <si>
    <r>
      <t xml:space="preserve">جدول </t>
    </r>
    <r>
      <rPr>
        <b/>
        <sz val="14"/>
        <rFont val="Arial"/>
        <family val="2"/>
      </rPr>
      <t xml:space="preserve"> (4)</t>
    </r>
  </si>
  <si>
    <t>Table (5)</t>
  </si>
  <si>
    <t>Table (6)</t>
  </si>
  <si>
    <t>Table (7)</t>
  </si>
  <si>
    <t>Table (8)</t>
  </si>
  <si>
    <t>Table (9)</t>
  </si>
  <si>
    <t>Table (10)</t>
  </si>
  <si>
    <t>Table (11)</t>
  </si>
  <si>
    <t>Table (12)</t>
  </si>
  <si>
    <t>Table (20)</t>
  </si>
  <si>
    <t>Table (22)</t>
  </si>
  <si>
    <t>Table (24)</t>
  </si>
  <si>
    <t>Table (35)</t>
  </si>
  <si>
    <t>Table (37)</t>
  </si>
  <si>
    <t>الجنس  Sex</t>
  </si>
  <si>
    <t>Table (39) cont.</t>
  </si>
  <si>
    <t>الجنس sex</t>
  </si>
  <si>
    <t>الجنس                sex</t>
  </si>
  <si>
    <t>دور الدولة لرعاية الاحداث والبنات*</t>
  </si>
  <si>
    <t xml:space="preserve"> total</t>
  </si>
  <si>
    <t xml:space="preserve">المجموع  </t>
  </si>
  <si>
    <t>Paraplegia</t>
  </si>
  <si>
    <t xml:space="preserve">Monoplegia </t>
  </si>
  <si>
    <t>Quadriplegia</t>
  </si>
  <si>
    <t>Spastic</t>
  </si>
  <si>
    <t>Diaplegia and Double hemiplegia</t>
  </si>
  <si>
    <t xml:space="preserve">Amputation of lower and upper limbs </t>
  </si>
  <si>
    <t xml:space="preserve">Mental retardation </t>
  </si>
  <si>
    <t>Mental retardation moderate</t>
  </si>
  <si>
    <t>Severe mental retardation</t>
  </si>
  <si>
    <t>Epilepsy</t>
  </si>
  <si>
    <t>Melancholia</t>
  </si>
  <si>
    <t>All kinds of psychosis</t>
  </si>
  <si>
    <t xml:space="preserve">Deafness and Muteness  </t>
  </si>
  <si>
    <t>Amblyopia</t>
  </si>
  <si>
    <t>Blindness</t>
  </si>
  <si>
    <t>schizophrenia</t>
  </si>
  <si>
    <t xml:space="preserve">monoplegia </t>
  </si>
  <si>
    <t>Congenital heart hole</t>
  </si>
  <si>
    <t>asthma</t>
  </si>
  <si>
    <t xml:space="preserve">Diabetic </t>
  </si>
  <si>
    <t>Holes on the back</t>
  </si>
  <si>
    <t>stunting</t>
  </si>
  <si>
    <t>Over weight</t>
  </si>
  <si>
    <t>Arthritis</t>
  </si>
  <si>
    <t xml:space="preserve">Slight mental retardation </t>
  </si>
  <si>
    <t>Chronic melancholia</t>
  </si>
  <si>
    <t>Deafness</t>
  </si>
  <si>
    <t>Muteness</t>
  </si>
  <si>
    <t>Slight deafness</t>
  </si>
  <si>
    <t>Deafness moderate</t>
  </si>
  <si>
    <t>Severe deafness</t>
  </si>
  <si>
    <t>عدد وحدات الرعاية الإجتماعية حسب المحافظة ونوع الوحدة لسنة 2016</t>
  </si>
  <si>
    <t>Number of social care units by governorate and type of unit for 2016</t>
  </si>
  <si>
    <t xml:space="preserve">  عدد وحدات الرعاية الإجتماعية وعدد المستفيدين الموجودين والداخلين والمغادرين والعاملين (الفعلي) حسب الجنس ونوع الوحدة لسنة 2016</t>
  </si>
  <si>
    <t>Actual number of social care units, beneficiaries (presents, entrants, departures) and employees by sex and unit type for 2016</t>
  </si>
  <si>
    <t>عدد المستفيدين الموجودين في وحدات  الرعاية الأجتماعية حسب نوع الوحدة وفئات العمر والجنس لسنة 2016</t>
  </si>
  <si>
    <t>Number of beneficiaries in social care units by unit type, age group and sex for 2016</t>
  </si>
  <si>
    <t>عدد المستفيدين الموجودين في وحدات الرعاية الأجتماعية حسب نوع الوحدة والمحافظة والجنس لسنة 2016</t>
  </si>
  <si>
    <t>Number of beneficiaries in social care units by unit type, governorate and sex for 2016</t>
  </si>
  <si>
    <t>Number of beneficiaries enrolled in social care units by age group, unit type and sex for 2016</t>
  </si>
  <si>
    <t>عدد المستفيدين الداخلين الى وحدات  الرعاية الأجتماعية حسب فئات العمر ونوع الوحدة والجنس لسنة  2016</t>
  </si>
  <si>
    <t>عدد العاملين في وحدات الرعاية الاجتماعية (على الملاك) حسب الشهادة والجنس والمحافظة لسنة 2016</t>
  </si>
  <si>
    <t xml:space="preserve">Number of employees (permanent) in social care units by certificate, sex and governorate for 2016 </t>
  </si>
  <si>
    <t>عدد العاملين في وحدات  الرعاية الأجتماعية (الفعلي) حسب الشهادة والجنس والمحافظة لسنة  2016</t>
  </si>
  <si>
    <t>Actual number of employees in social care units by certificate, sex and governorate for 2016</t>
  </si>
  <si>
    <t>عدد الوحدات وعدد الموجودين والداخلين والمغادرين والعاملين (الفعلي ) في دور الدولة لرعاية الاحداث والبنات حسب المحافظة لسنة 2016</t>
  </si>
  <si>
    <t>Number of social care units, actual enrolled persons,  departures and employees in state social care houses for  young girls and boys by governorate for 2016</t>
  </si>
  <si>
    <t xml:space="preserve"> عدد المستفيدين الموجودين في دور الدولة لرعاية الاحداث والبنات حسب فئات العمر والجنس والمحافظة لسنة 2016</t>
  </si>
  <si>
    <t>Number of current beneficiaries in social care units of young girls and boys by age group, sex and  governorate for 2016</t>
  </si>
  <si>
    <t xml:space="preserve">عدد المستفيدين الموجودين في دور الدولة لرعاية الاحداث والبنات حسب الحالة الاجتماعية والصحية وفئات العمر والجنس لسنة 2016 </t>
  </si>
  <si>
    <t>Number of current beneficiaries in social care units of young girls and boys by social and health condition,age group and sex for 2016</t>
  </si>
  <si>
    <t>عدد المستفيدين الموجودين في دور الدولة لرعاية الاحداث والبنات حسب المرحلة الدراسية والجنس لسنة 2016</t>
  </si>
  <si>
    <t>Number of current beneficiaries in social care units of young girls and boys by school grade and sex for 2016</t>
  </si>
  <si>
    <t xml:space="preserve"> عدد المستفيدين الداخلين الى دور الدولة لرعاية الأحداث والبنات حسب المحافظة وفئات العمر والجنس لسنة 2016</t>
  </si>
  <si>
    <t>Number of beneficiaries enrolled in social care units of young girls and boys by governorate, age group and sex for 2016</t>
  </si>
  <si>
    <t>عدد المستفيدين المغادرين من دور الدولة لرعاية الأحداث والبنات حسب أسباب المغادرة والجنس والمحافظة  لسنة 2016</t>
  </si>
  <si>
    <t>Number of beneficiaries departed social care units of young girls and boys by reason of departure, sex, and governorate for 2016</t>
  </si>
  <si>
    <t xml:space="preserve">عدد العاملين في دور الدولة لرعاية الاحداث والبنات ( على الملاك ) حسب الشهادة والجنس والمحافظة لسنة 2016  </t>
  </si>
  <si>
    <t xml:space="preserve">  Number of employees (permanent) in social care units of young girls and boys bycertificate, sex, and governorate for 2016</t>
  </si>
  <si>
    <t>عدد العاملين في دور الدولة لرعاية الأحداث والبنات (الفعلي) حسب الشهادة والجنس والمحافظة لسنة  2016</t>
  </si>
  <si>
    <t xml:space="preserve">  Number of employees (actual) in social care units of young girls and boys bycertificate, sex, and governorate for 2016</t>
  </si>
  <si>
    <t>عدد الوحدات والسعة وعدد الموجودين والداخلين والمغادرين والعاملين (الفعلي) في دور رعاية المسنين والمقعدين حسب المحافظة لسنة 2016</t>
  </si>
  <si>
    <t>Number and capacity of social care units, Presents, enrolled persons,  departures and employees (actual) in nursing houses of  old and disabled by governorate for 2016</t>
  </si>
  <si>
    <t>عدد المستفيدين الموجودين في دور رعاية المسنين والمقعدين حسب فئات العمر والجنس والمحافظة لسنة 2016</t>
  </si>
  <si>
    <t>Number of current beneficiaries in nursing houses of old and disabled by age group, sex and governorate for 2016</t>
  </si>
  <si>
    <t>عدد المستفيدين الموجودين في دور رعاية المسنين والمقعدين  حسب الحالة العلمية والجنس لسنة 2016</t>
  </si>
  <si>
    <t>Number of current beneficiaries in nursing houses of old and disabled by educational status and sex for 2016</t>
  </si>
  <si>
    <t>عدد المستفيدين الموجودين في دور رعاية المسنين والمقعدين حسب الحالة الاجتماعية والجنس والمحافظة لسنة 2016</t>
  </si>
  <si>
    <t>Number of current beneficiaries in nursing houses of old and disabled by social status, sex and governorate for 2016</t>
  </si>
  <si>
    <t>عدد المستفيدين الموجودين في دور رعاية المسنين والمقعدين حسب أسباب التواجد وفئات العمر والجنس لسنة 2016</t>
  </si>
  <si>
    <t>Number of current beneficiaries in nursing houses of old and disabled by reason of existence age group and sex governorate for 2016</t>
  </si>
  <si>
    <t>عدد المستفيدين الداخلين في دور رعاية المسنين والمقعدين حسب فئات العمر والجنس والمحافظة لسنة 2016</t>
  </si>
  <si>
    <t>Number of beneficiaries enrolled in nursing houses by age group, sex and governorate for 2016</t>
  </si>
  <si>
    <t>عدد المستفيدين المغادرين  في دور رعاية المسنين والمقعدين حسب اسباب المغادرة والجنس والمحافظة لسنة 2016</t>
  </si>
  <si>
    <t>عدد العاملين الموجودين في دور رعاية المسنين والمقعدين (على الملاك) حسب الشهادة والمحافظة والجنس لسنة 2016</t>
  </si>
  <si>
    <t>Number of current employees (permanent) in nursing houses of old and disabled by certificate, governorate and sex for 2016</t>
  </si>
  <si>
    <t xml:space="preserve">  عدد العاملين الموجودين في دور رعاية المسنين والمقعدين ( الفعلي) حسب الشهادة والمحافظة والجنس لسنة 2016</t>
  </si>
  <si>
    <t>Number of current employees (actual) in nursing houses of old and disabled by certificate, governorate and sex for 2016</t>
  </si>
  <si>
    <t>عدد الوحدات والسعة وعدد الموجودين والداخلين والمغادرين والعاملين (الفعلي) في دور الحنان للعاجزين كلياً  حسب المحافظة لسنة 2016</t>
  </si>
  <si>
    <t>Number and capacity of social care units, enrolled persons, departures and employees (actual) in Hanan nursing houses of  completely disabled by governorate for 2016</t>
  </si>
  <si>
    <t>عدد المستفيدين الموجودين في دور الحنان للعاجزين كلياً  حسب فئات العمر والجنس والمحافظة لسنة 2016</t>
  </si>
  <si>
    <t>عدد المستفيدين الموجودين في دور الحنان للعاجزين كلياً حسب الحالة العلمية والجنس لسنة 2016</t>
  </si>
  <si>
    <t>Number of current beneficiaries existed in Hanan nursing houses of completely disabled by educational status and sex for 2016</t>
  </si>
  <si>
    <t>عدد المستفيدين الموجودين في دور الحنان للعاجزين كلياً حسب الحالة الاجتماعية والجنس والمحافظة لسنة 2016</t>
  </si>
  <si>
    <t>Number of current beneficiaries existed in Hanan nursing houses of completely disabled by social condition and sex for 2016</t>
  </si>
  <si>
    <t>عدد المستفيدين الموجودين في دور الحنان للعاجزين كليا حسب أسباب التواجد وفئات العمر والجنس لسنة 2016</t>
  </si>
  <si>
    <t>Number of current beneficiaries existed in Hanan nursing houses of completely disabled by reason of existence, age group and sex for 2016</t>
  </si>
  <si>
    <t>عدد المستفيدين الموجودين في دور الحنان للعاجزين كلياً حسب نوع العوق وفئات العمر والجنس لسنة 2016</t>
  </si>
  <si>
    <t>Number of current beneficiaries existed in Hanan nursing houses of completely disabled by type of disability, age group and sex for 2016</t>
  </si>
  <si>
    <t>عدد المستفيدين الداخلين في دور الحنان للعاجزين كلياً حسب فئات العمر والجنس والمحافظة لسنة 2016</t>
  </si>
  <si>
    <t>Number of current beneficiaries existed in Hanan nursing houses of completely disabled by age group, sex and governorate for 2016</t>
  </si>
  <si>
    <t>عدد المستفيدين المغادرين في دورالحنان للعاجزين كلياً  حسب أسباب المغادرة والجنس والمحافظة لسنة 2016</t>
  </si>
  <si>
    <t>Number of beneficiaries departed from Hanan nursing houses of completely disabled by reason of departure, sex and governorate for 2016</t>
  </si>
  <si>
    <t>عدد العاملين الموجودين في دورالحنان للعاجزين كلياً (على الملاك) حسب الشهادة والمحافظة والجنس لسنة 2016</t>
  </si>
  <si>
    <t>Number of current employees (permanent) in Hanan houses of disabled by certificate, governorate and sex for 2016</t>
  </si>
  <si>
    <t xml:space="preserve">  عدد العاملين الموجودين في دور  الحنان للعاجزين كلياً( الفعلي) حسب الشهادة  والمحافظة والجنس لسنة 2016</t>
  </si>
  <si>
    <t>Number of current employees (actual) in Hanan houses of disabled by certificate, governorate and sex for 2016</t>
  </si>
  <si>
    <t xml:space="preserve"> عدد الوحدات وعدد المستفيدين والداخلين والعاملين (الفعلي) في دور ومعاهد رعاية المعوقين  حسب المحافظة لسنة 2016</t>
  </si>
  <si>
    <t>Number of social care units, beneficiaries, enrolled persons, departures and employees (actual) in nursing houses and institutions completely disabled by governorate for 2016</t>
  </si>
  <si>
    <t>عدد المستفيدين الموجودين في دور ومعاهد رعاية المعوقين والورش حسب فئات العمر والجنس والمحافظة لسنة  2016</t>
  </si>
  <si>
    <t xml:space="preserve">        عدد المستفيدين الموجودين في دور ومعاهد رعاية المعوقين حسب نوع العوق والجنس لسنة  2016      </t>
  </si>
  <si>
    <t xml:space="preserve">       Number of current beneficiaries existed in nursing houses and institutions of disabled by disability condition and sex for 2016</t>
  </si>
  <si>
    <t xml:space="preserve">     عدد المستفيدين الموجودين في دور ومعاهد رعاية المعوقين حسب نوع العوق وفئات العمر والجنس لسنة  2016                      </t>
  </si>
  <si>
    <t xml:space="preserve">   Number of current beneficiaries existed in nursing houses and instiutions of disabled by disability condition, age group and sex for 2016</t>
  </si>
  <si>
    <t>عدد المستفيدين الموجودين في ( معاهد التأهيل المهني والورش ) حسب نوع العوق والتأهيل والتدريب والجنس لسنة 2016</t>
  </si>
  <si>
    <t xml:space="preserve">   Number of current beneficiaries existed in (professinal rehabilitation institutions and workshops) by disability condition, kind of rehabilitation and training and sex for 2016</t>
  </si>
  <si>
    <t>عدد المستفيدين الموجودين في  (معاهد الصم والبكم) حسب المرحلة الدراسية والجنس لسنة 2016</t>
  </si>
  <si>
    <t xml:space="preserve">Number of beneficiaries existed in (deaf and dumb institutions) by school grade and sex for 2016 </t>
  </si>
  <si>
    <t>عدد المستفيدين الموجودين في (معاهد العوق الحركي والمكفوفين) حسب المرحلة الدراسية والجنس لسنة 2016</t>
  </si>
  <si>
    <t>Number of beneficiaries existed in (physical handicaped and blind institutions) by school grade and sex for 2016</t>
  </si>
  <si>
    <t>عدد المستفيدين الموجودين في (معاهد التخلف العقلي ) حسب المرحلة الدراسية والجنس لسنة 2016</t>
  </si>
  <si>
    <t>Number of beneficiaries existed in (mental retardation institutions) by school grade and sex for 2016</t>
  </si>
  <si>
    <t xml:space="preserve">عدد المستفيدين الداخلين في دور ومعاهد رعاية المعوقين حسب فئات العمر والجنس والمحافظة لسنة 2016 </t>
  </si>
  <si>
    <t>Number of beneficiaries enrolled in state nursing homes and institutions of disabled by age group, sex and governorate for 2016</t>
  </si>
  <si>
    <t>عدد المستفيدين المغادرين من دور ومعاهد المعوقين حسب أسباب المغادرة والجنس لسنة 2016</t>
  </si>
  <si>
    <t>Number of beneficiaries departed from nursing homes and institutions of disabled by reason of departure and sex for 2016</t>
  </si>
  <si>
    <t>عدد العاملين في دور ومعاهد رعاية المعوقين ( على الملاك ) حسب الشهادة والجنس والمحافظة لسنة 2016</t>
  </si>
  <si>
    <t>Number of employees (permanent) in nursing homes and institutions of disabled by certificate, sex and governorate for 2016</t>
  </si>
  <si>
    <t>عدد العاملين في دور ومعاهد رعاية المعوقين ( الفعلي ) حسب الشهادة والجنس والمحافظة لسنة 2016</t>
  </si>
  <si>
    <t>Number of employees (actual) in nursing homes and institutions of disabled by certificate, sex and governorate for 2016</t>
  </si>
  <si>
    <t>* لا توفر بيانات للسنة الحالية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</si>
  <si>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</si>
  <si>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توحد</t>
  </si>
  <si>
    <t>متلازمة داون</t>
  </si>
  <si>
    <t>Down Syndrome</t>
  </si>
  <si>
    <t>تشوه الاطراف</t>
  </si>
  <si>
    <t>Tips deformity</t>
  </si>
  <si>
    <t>سيارات</t>
  </si>
  <si>
    <t>Cars</t>
  </si>
  <si>
    <t xml:space="preserve">* لا توفر بيانات عن المستفيدين في محافظات نينوى </t>
  </si>
  <si>
    <t>Number of beneficiaries (M)</t>
  </si>
  <si>
    <t>Amount spent at the first payment (ID Thousand)</t>
  </si>
  <si>
    <t>المبلغ المصروف الدفعة الاولى (بالالف دينار)</t>
  </si>
  <si>
    <t>المبلغ المصروف الدفعة الثانية (بالالف دينار)</t>
  </si>
  <si>
    <t>Amount spent at the 2nd payment (ID Thousand)</t>
  </si>
  <si>
    <t>المبلغ المصروف الدفعة الثالثة (بالالف دينار)</t>
  </si>
  <si>
    <t>Amount spent at the 3rd payment (ID Thousand)</t>
  </si>
  <si>
    <t>جدول( 49  )</t>
  </si>
  <si>
    <t>Table (49)</t>
  </si>
  <si>
    <t>المبلغ المصروف الدفعة الرابعة (بالالف دينار)</t>
  </si>
  <si>
    <t>المبلغ المصروف الدفعة الخامسة (بالالف دينار)</t>
  </si>
  <si>
    <t>المبلغ المصروف الكلي (بالالف دينار)</t>
  </si>
  <si>
    <t>Amount spent at the forth payment (ID Thousand)</t>
  </si>
  <si>
    <t>Amount spent at the fifth payment (ID Thousand)</t>
  </si>
  <si>
    <t>Amount spent at the total payments (ID Thousand)</t>
  </si>
  <si>
    <t>Table (49) cont.</t>
  </si>
  <si>
    <t>تابع جدول( 49  )</t>
  </si>
  <si>
    <t>جدول( 50  )</t>
  </si>
  <si>
    <t>Table (50)</t>
  </si>
  <si>
    <t>جدول( 51  )</t>
  </si>
  <si>
    <t>Table (51)</t>
  </si>
  <si>
    <t>الفئة العمرية</t>
  </si>
  <si>
    <t>1 - 5</t>
  </si>
  <si>
    <t>6 - 10</t>
  </si>
  <si>
    <t>11- 15</t>
  </si>
  <si>
    <t>16 - 20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</si>
  <si>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</si>
  <si>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</si>
  <si>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</si>
  <si>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</si>
  <si>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</si>
  <si>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</si>
  <si>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</si>
  <si>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</si>
  <si>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</si>
  <si>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</si>
  <si>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جدول( 52  )</t>
  </si>
  <si>
    <t>Table (52)</t>
  </si>
  <si>
    <t>الوزارة</t>
  </si>
  <si>
    <t>Ministry</t>
  </si>
  <si>
    <t>عدد المعاقين ومعينيهم من الموظفين الذين منحوا اجازة معين متفرغ حسب المحافظة والنوع الاجتماعي لعام 2016</t>
  </si>
  <si>
    <t>جدول( 54  )</t>
  </si>
  <si>
    <t>Table (54)</t>
  </si>
  <si>
    <t>جدول( 53  )</t>
  </si>
  <si>
    <t>Table (53)</t>
  </si>
  <si>
    <t>عدد المعاقين ومعينيهم من الموظفين الذين استلموا رواتب حسب المحافظة والنوع الاجتماعي لعام 2016</t>
  </si>
  <si>
    <t>جدول( 55  )</t>
  </si>
  <si>
    <t>Table (55)</t>
  </si>
  <si>
    <t>70 &amp; more</t>
  </si>
  <si>
    <t>عدد الموظفين الذين تم منحهم اجازة المعين المتفرغ حسب صلة القربى بالمعاق والنوع الاجتماعي لسنة 2016</t>
  </si>
  <si>
    <t>صلة القربى</t>
  </si>
  <si>
    <t>أب / أم</t>
  </si>
  <si>
    <t>أخ/ أخت</t>
  </si>
  <si>
    <t>عم / عمة</t>
  </si>
  <si>
    <t>خال / خالة</t>
  </si>
  <si>
    <t>ابن / ابنة</t>
  </si>
  <si>
    <t>زوج / زوجة</t>
  </si>
  <si>
    <t>Father/ mother</t>
  </si>
  <si>
    <t>brother/sister</t>
  </si>
  <si>
    <t>uncle/ aunt</t>
  </si>
  <si>
    <t>son/daughter</t>
  </si>
  <si>
    <t>others</t>
  </si>
  <si>
    <t>husband/wife</t>
  </si>
  <si>
    <t>جدول( 56  )</t>
  </si>
  <si>
    <t>Table (56)</t>
  </si>
  <si>
    <t>مجلس الوزراء</t>
  </si>
  <si>
    <t>مجلس النواب</t>
  </si>
  <si>
    <t>التربية</t>
  </si>
  <si>
    <t>التعليم</t>
  </si>
  <si>
    <t>العلوم</t>
  </si>
  <si>
    <t>الصحة</t>
  </si>
  <si>
    <t>الصناعة والمعادن</t>
  </si>
  <si>
    <t>الاتصالات</t>
  </si>
  <si>
    <t>الكهرباء</t>
  </si>
  <si>
    <t>النفط</t>
  </si>
  <si>
    <t>الداخلية</t>
  </si>
  <si>
    <t>المالية</t>
  </si>
  <si>
    <t>الاسكان</t>
  </si>
  <si>
    <t>السياحة</t>
  </si>
  <si>
    <t>الموارد المائية</t>
  </si>
  <si>
    <t>النقل</t>
  </si>
  <si>
    <t>الهجرة</t>
  </si>
  <si>
    <t>الزراعة</t>
  </si>
  <si>
    <t>الثقافة</t>
  </si>
  <si>
    <t>التخطيط</t>
  </si>
  <si>
    <t>العدل</t>
  </si>
  <si>
    <t>التجارة</t>
  </si>
  <si>
    <t>الامن الوطني</t>
  </si>
  <si>
    <t>امانة بغداد</t>
  </si>
  <si>
    <t>الوقف الشيعي</t>
  </si>
  <si>
    <t>الوقف السني</t>
  </si>
  <si>
    <t>محافظة بغداد</t>
  </si>
  <si>
    <t>محافظة بابل</t>
  </si>
  <si>
    <t>محافظة النجف</t>
  </si>
  <si>
    <t>محافظة كربلاء</t>
  </si>
  <si>
    <t>محافظة ذي قار</t>
  </si>
  <si>
    <t>محافظة واسط</t>
  </si>
  <si>
    <t>محافظة المثنى</t>
  </si>
  <si>
    <t>محافظة البصرة</t>
  </si>
  <si>
    <t>محافظة القادسية</t>
  </si>
  <si>
    <t>Parliament</t>
  </si>
  <si>
    <t>Cabinet council</t>
  </si>
  <si>
    <t>العمل والشؤون الاجتماعية</t>
  </si>
  <si>
    <t>Labor &amp; social affairs</t>
  </si>
  <si>
    <t>Education</t>
  </si>
  <si>
    <t>Sciences</t>
  </si>
  <si>
    <t>Health</t>
  </si>
  <si>
    <t>Industry &amp; Mineral</t>
  </si>
  <si>
    <t>Communication</t>
  </si>
  <si>
    <t>Petroleum</t>
  </si>
  <si>
    <t>Interior affairs</t>
  </si>
  <si>
    <t>Financial</t>
  </si>
  <si>
    <t>Accommodation</t>
  </si>
  <si>
    <t>Tourism</t>
  </si>
  <si>
    <t>Wateriness resources</t>
  </si>
  <si>
    <t>Transportation</t>
  </si>
  <si>
    <t>Migration</t>
  </si>
  <si>
    <t>Agriculture</t>
  </si>
  <si>
    <t>Culture</t>
  </si>
  <si>
    <t>Planning</t>
  </si>
  <si>
    <t>Justice</t>
  </si>
  <si>
    <t>Trade</t>
  </si>
  <si>
    <t>National Security</t>
  </si>
  <si>
    <t>Baghdad custody</t>
  </si>
  <si>
    <t xml:space="preserve"> Al shaii Entail</t>
  </si>
  <si>
    <t xml:space="preserve"> Al sunni Entail</t>
  </si>
  <si>
    <t>Baghdad governorate</t>
  </si>
  <si>
    <t>Babil governorate</t>
  </si>
  <si>
    <t>Al Najaf governorate</t>
  </si>
  <si>
    <t>Kerbala governorate</t>
  </si>
  <si>
    <t>Thi-qar governorate</t>
  </si>
  <si>
    <t>Al Qadesia governorate</t>
  </si>
  <si>
    <t>Wasit governorate</t>
  </si>
  <si>
    <t>Al Muthana governorate</t>
  </si>
  <si>
    <t>Al Basarah governorate</t>
  </si>
  <si>
    <t>Higher education</t>
  </si>
  <si>
    <t>عدد المعاقين الذين تم شمول معينيهم براتب حسب الفئات العمرية والنوع الاجتماعي لعام 2016</t>
  </si>
  <si>
    <t>عدد المعاقين الذين تم شمول معينيهم براتب حسب المحافظة والنوع الاجتماعي لعام 2016</t>
  </si>
  <si>
    <t>عدد المعينين الذين تم منحهم اجازة معين متفرغ حسب جهات العمل والنوع الاجتماعي 2016</t>
  </si>
  <si>
    <t>عدد المعاقين الذين تم منح اقاربهم اجازة المعين المتفرغ حسب الفئات العمرية والنوع الاجتماعي لعام 2016</t>
  </si>
  <si>
    <t>Number of disabled whom inclusiveness of  their assistants in salary by age group and gender for year 2016</t>
  </si>
  <si>
    <t xml:space="preserve">مج </t>
  </si>
  <si>
    <t xml:space="preserve">مج         T </t>
  </si>
  <si>
    <t>ذ           M</t>
  </si>
  <si>
    <t xml:space="preserve">أ         F   </t>
  </si>
  <si>
    <t>75 &amp; more</t>
  </si>
  <si>
    <t xml:space="preserve">70 &amp; more </t>
  </si>
  <si>
    <t xml:space="preserve"> more than 70</t>
  </si>
  <si>
    <t>* The data for beneficiares of Nineveh are not available</t>
  </si>
  <si>
    <t>Number of current beneficiaries existed in nursing houses and institutions of disabled and workshops by age group, sex and governorate for 2016</t>
  </si>
  <si>
    <t>مج               T</t>
  </si>
  <si>
    <t xml:space="preserve">أ            F    </t>
  </si>
  <si>
    <t>Autism</t>
  </si>
  <si>
    <t>المجموع   Total</t>
  </si>
  <si>
    <t xml:space="preserve">المجموع     Total </t>
  </si>
  <si>
    <t xml:space="preserve"> Total</t>
  </si>
  <si>
    <t>للرجل</t>
  </si>
  <si>
    <t>للمرأة</t>
  </si>
  <si>
    <t>for Man</t>
  </si>
  <si>
    <t>for Woman</t>
  </si>
  <si>
    <t xml:space="preserve">المبالغ المصروفة للمستفيدين والمستفيدات من الرجال والنساء المشمولين برواتب شبكة الحماية الاجتماعية  حسب الدفعة لسنة 2016  </t>
  </si>
  <si>
    <t>The amounts spent for beneficiaries of Man and Woman covered by social care office by payment  2016</t>
  </si>
  <si>
    <t xml:space="preserve"> Relative tie</t>
  </si>
  <si>
    <t xml:space="preserve">Residents </t>
  </si>
  <si>
    <t xml:space="preserve">المجموع                Total   </t>
  </si>
  <si>
    <t xml:space="preserve">مج         </t>
  </si>
  <si>
    <t xml:space="preserve">المعاق         Disabled   </t>
  </si>
  <si>
    <t>المعين          Assigner</t>
  </si>
  <si>
    <t>Number of disabled and their assigners from employee whom received salary by governorate and gender for 2016</t>
  </si>
  <si>
    <t>Number of disabled whom inclusiveness of  their assigners in salary by governorate and gender for year 2016</t>
  </si>
  <si>
    <t>Number of assigners whom were awarded leave for dedication to as assigner by direction of work and gender for 2016</t>
  </si>
  <si>
    <t>المعاق           Disabled</t>
  </si>
  <si>
    <t>المعين         Assigner</t>
  </si>
  <si>
    <t>Number of disabled and their assigners whom were awarded leave for dedication as assigner by governorate and gender for 2016</t>
  </si>
  <si>
    <t>Number of disabled whom were awarded of their relatives  leave for dedication as assigner by age group and gender for 2016</t>
  </si>
  <si>
    <t>Number of employee whom were awarded of  leave for dedication as assigner by relationship of disabled and gender for 2016</t>
  </si>
  <si>
    <t>Social care office (M)</t>
  </si>
  <si>
    <t>دائرة الرعاية الاجتماعية (الذكور)</t>
  </si>
  <si>
    <t xml:space="preserve">عدد المستفيدين المشمولين برواتب شبكة الحماية الاجتماعية للمرأة والرجل حسب اخر دفعة لسنة 2016  </t>
  </si>
  <si>
    <t>Number of beneficiaries covered by social care office for man and woman by the last payment for 2016</t>
  </si>
  <si>
    <t>Number of beneficiaries (W)</t>
  </si>
  <si>
    <t>Number of beneficiaries (M&amp;W)</t>
  </si>
  <si>
    <t>دائرة الرعاية الاجتماعية (للمرأة )</t>
  </si>
  <si>
    <t>Social care office (W)</t>
  </si>
  <si>
    <t>Table (39)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</si>
</sst>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4"/>
      <name val="PT Bold Heading"/>
      <charset val="178"/>
    </font>
    <font>
      <sz val="14"/>
      <name val="PT Bold Heading"/>
      <charset val="178"/>
    </font>
    <font>
      <sz val="10"/>
      <name val="PT Bold Heading"/>
      <charset val="178"/>
    </font>
    <font>
      <b/>
      <sz val="12"/>
      <name val="Simplified Arabic"/>
      <family val="1"/>
    </font>
    <font>
      <sz val="10"/>
      <name val="Simplified Arabic"/>
      <family val="1"/>
    </font>
    <font>
      <sz val="12"/>
      <name val="Arial"/>
      <family val="2"/>
    </font>
    <font>
      <sz val="14"/>
      <name val="AdvertisingExtraBold"/>
      <charset val="178"/>
    </font>
    <font>
      <b/>
      <sz val="12"/>
      <name val="Arial"/>
      <family val="2"/>
    </font>
    <font>
      <sz val="14"/>
      <name val="Simplified Arabic"/>
      <family val="1"/>
    </font>
    <font>
      <sz val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Simplified Arabic"/>
      <family val="1"/>
    </font>
    <font>
      <b/>
      <sz val="12"/>
      <name val="PT Bold Heading"/>
      <charset val="178"/>
    </font>
    <font>
      <b/>
      <sz val="12"/>
      <name val="AdvertisingExtraBold"/>
      <charset val="178"/>
    </font>
    <font>
      <b/>
      <sz val="10"/>
      <name val="Simplified Arabic"/>
      <family val="1"/>
    </font>
    <font>
      <b/>
      <sz val="14"/>
      <name val="Simplified Arabic"/>
      <family val="2"/>
      <scheme val="minor"/>
    </font>
    <font>
      <b/>
      <sz val="12"/>
      <name val="Simplified Arabic"/>
      <family val="2"/>
      <scheme val="minor"/>
    </font>
    <font>
      <b/>
      <sz val="12"/>
      <color theme="1"/>
      <name val="Simplified Arabic"/>
      <family val="2"/>
      <scheme val="minor"/>
    </font>
    <font>
      <sz val="9"/>
      <name val="Simplified Arabic"/>
      <family val="2"/>
      <scheme val="minor"/>
    </font>
    <font>
      <b/>
      <sz val="11"/>
      <name val="Simplified Arabic"/>
      <family val="2"/>
      <scheme val="minor"/>
    </font>
    <font>
      <b/>
      <sz val="12"/>
      <color theme="1"/>
      <name val="Arial"/>
      <family val="2"/>
    </font>
    <font>
      <b/>
      <sz val="14"/>
      <name val="Simplified Arabic"/>
      <family val="1"/>
      <scheme val="minor"/>
    </font>
    <font>
      <b/>
      <sz val="12"/>
      <name val="Simplified Arabic"/>
      <family val="1"/>
      <scheme val="minor"/>
    </font>
    <font>
      <sz val="14"/>
      <name val="Simplified Arabic"/>
      <family val="2"/>
      <scheme val="minor"/>
    </font>
    <font>
      <b/>
      <sz val="14"/>
      <name val="Simplified Arabic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20" fillId="0" borderId="0"/>
    <xf numFmtId="0" fontId="18" fillId="0" borderId="0"/>
    <xf numFmtId="0" fontId="18" fillId="0" borderId="0"/>
    <xf numFmtId="0" fontId="18" fillId="0" borderId="0"/>
  </cellStyleXfs>
  <cellXfs count="84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vertical="center"/>
    </xf>
    <xf numFmtId="0" fontId="0" fillId="0" borderId="0" xfId="0" applyAlignment="1">
      <alignment readingOrder="2"/>
    </xf>
    <xf numFmtId="0" fontId="0" fillId="0" borderId="0" xfId="0" applyAlignment="1">
      <alignment vertical="center"/>
    </xf>
    <xf numFmtId="0" fontId="1" fillId="0" borderId="0" xfId="0" applyFont="1"/>
    <xf numFmtId="0" fontId="12" fillId="0" borderId="0" xfId="0" applyFont="1"/>
    <xf numFmtId="0" fontId="8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readingOrder="2"/>
    </xf>
    <xf numFmtId="0" fontId="3" fillId="0" borderId="0" xfId="0" applyFont="1" applyAlignment="1">
      <alignment horizontal="center" vertical="center" readingOrder="2"/>
    </xf>
    <xf numFmtId="0" fontId="0" fillId="0" borderId="1" xfId="0" applyBorder="1"/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13" fillId="0" borderId="0" xfId="0" applyFont="1"/>
    <xf numFmtId="0" fontId="0" fillId="0" borderId="0" xfId="0" applyAlignment="1">
      <alignment horizontal="right" vertical="center" indent="2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readingOrder="2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7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1" fillId="0" borderId="0" xfId="0" applyFont="1" applyAlignment="1"/>
    <xf numFmtId="0" fontId="22" fillId="0" borderId="0" xfId="0" applyFont="1"/>
    <xf numFmtId="0" fontId="22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readingOrder="1"/>
    </xf>
    <xf numFmtId="0" fontId="10" fillId="0" borderId="3" xfId="0" applyFont="1" applyFill="1" applyBorder="1" applyAlignment="1">
      <alignment horizontal="right" vertical="center" indent="1" readingOrder="1"/>
    </xf>
    <xf numFmtId="0" fontId="20" fillId="0" borderId="0" xfId="1"/>
    <xf numFmtId="0" fontId="15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right" vertical="center" indent="2"/>
    </xf>
    <xf numFmtId="0" fontId="14" fillId="0" borderId="0" xfId="1" applyFont="1" applyBorder="1" applyAlignment="1">
      <alignment horizontal="center" vertical="top" wrapText="1" readingOrder="2"/>
    </xf>
    <xf numFmtId="0" fontId="7" fillId="0" borderId="0" xfId="0" applyFont="1" applyAlignment="1">
      <alignment horizontal="center"/>
    </xf>
    <xf numFmtId="0" fontId="10" fillId="0" borderId="0" xfId="0" applyFont="1" applyFill="1" applyBorder="1" applyAlignment="1">
      <alignment horizontal="right" vertical="center" indent="1" readingOrder="1"/>
    </xf>
    <xf numFmtId="164" fontId="0" fillId="0" borderId="0" xfId="0" applyNumberFormat="1"/>
    <xf numFmtId="0" fontId="16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right" vertical="center" indent="1"/>
    </xf>
    <xf numFmtId="164" fontId="1" fillId="0" borderId="0" xfId="0" applyNumberFormat="1" applyFont="1"/>
    <xf numFmtId="0" fontId="28" fillId="0" borderId="0" xfId="0" applyFont="1" applyAlignment="1">
      <alignment vertical="center"/>
    </xf>
    <xf numFmtId="0" fontId="10" fillId="0" borderId="4" xfId="0" applyFont="1" applyBorder="1" applyAlignment="1">
      <alignment horizontal="right" vertical="center" indent="1" readingOrder="1"/>
    </xf>
    <xf numFmtId="0" fontId="10" fillId="0" borderId="5" xfId="0" applyFont="1" applyBorder="1" applyAlignment="1">
      <alignment horizontal="right" vertical="center" indent="1" readingOrder="1"/>
    </xf>
    <xf numFmtId="0" fontId="10" fillId="0" borderId="6" xfId="0" applyFont="1" applyBorder="1" applyAlignment="1">
      <alignment horizontal="right" vertical="center" indent="1" readingOrder="1"/>
    </xf>
    <xf numFmtId="0" fontId="24" fillId="0" borderId="7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right" vertical="center" indent="1" readingOrder="1"/>
    </xf>
    <xf numFmtId="0" fontId="24" fillId="0" borderId="0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right" vertical="center"/>
    </xf>
    <xf numFmtId="0" fontId="24" fillId="0" borderId="5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 indent="1" readingOrder="1"/>
    </xf>
    <xf numFmtId="0" fontId="10" fillId="0" borderId="7" xfId="0" applyFont="1" applyFill="1" applyBorder="1" applyAlignment="1">
      <alignment horizontal="right" vertical="center" indent="1" readingOrder="1"/>
    </xf>
    <xf numFmtId="0" fontId="10" fillId="0" borderId="7" xfId="0" applyFont="1" applyFill="1" applyBorder="1" applyAlignment="1" applyProtection="1">
      <alignment horizontal="right" vertical="center" indent="1" readingOrder="1"/>
      <protection locked="0"/>
    </xf>
    <xf numFmtId="0" fontId="10" fillId="0" borderId="5" xfId="0" applyFont="1" applyFill="1" applyBorder="1" applyAlignment="1">
      <alignment horizontal="right" vertical="center" indent="1" readingOrder="1"/>
    </xf>
    <xf numFmtId="0" fontId="10" fillId="0" borderId="5" xfId="0" applyNumberFormat="1" applyFont="1" applyFill="1" applyBorder="1" applyAlignment="1">
      <alignment horizontal="right" vertical="center" indent="1" readingOrder="1"/>
    </xf>
    <xf numFmtId="0" fontId="10" fillId="0" borderId="9" xfId="0" applyFont="1" applyFill="1" applyBorder="1" applyAlignment="1">
      <alignment horizontal="right" vertical="center" indent="1" readingOrder="1"/>
    </xf>
    <xf numFmtId="0" fontId="10" fillId="0" borderId="9" xfId="0" applyNumberFormat="1" applyFont="1" applyFill="1" applyBorder="1" applyAlignment="1">
      <alignment horizontal="right" vertical="center" indent="1" readingOrder="1"/>
    </xf>
    <xf numFmtId="0" fontId="10" fillId="0" borderId="8" xfId="0" applyFont="1" applyFill="1" applyBorder="1" applyAlignment="1">
      <alignment horizontal="right" vertical="center" indent="1" readingOrder="1"/>
    </xf>
    <xf numFmtId="0" fontId="10" fillId="0" borderId="8" xfId="0" applyNumberFormat="1" applyFont="1" applyFill="1" applyBorder="1" applyAlignment="1">
      <alignment horizontal="right" vertical="center" indent="1" readingOrder="1"/>
    </xf>
    <xf numFmtId="0" fontId="10" fillId="0" borderId="7" xfId="0" applyNumberFormat="1" applyFont="1" applyFill="1" applyBorder="1" applyAlignment="1">
      <alignment horizontal="right" vertical="center" indent="1" readingOrder="1"/>
    </xf>
    <xf numFmtId="0" fontId="24" fillId="0" borderId="6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right" vertical="center"/>
    </xf>
    <xf numFmtId="0" fontId="28" fillId="0" borderId="4" xfId="0" applyFont="1" applyBorder="1" applyAlignment="1">
      <alignment horizontal="right" vertical="center"/>
    </xf>
    <xf numFmtId="0" fontId="28" fillId="0" borderId="6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1" readingOrder="1"/>
    </xf>
    <xf numFmtId="0" fontId="10" fillId="0" borderId="9" xfId="0" applyFont="1" applyBorder="1" applyAlignment="1">
      <alignment horizontal="right" vertical="center" indent="1"/>
    </xf>
    <xf numFmtId="0" fontId="10" fillId="0" borderId="8" xfId="0" applyFont="1" applyBorder="1" applyAlignment="1">
      <alignment horizontal="right" vertical="center" indent="1"/>
    </xf>
    <xf numFmtId="0" fontId="10" fillId="0" borderId="7" xfId="0" applyFont="1" applyFill="1" applyBorder="1" applyAlignment="1">
      <alignment horizontal="right" vertical="center" indent="1"/>
    </xf>
    <xf numFmtId="0" fontId="10" fillId="0" borderId="7" xfId="0" applyFont="1" applyBorder="1" applyAlignment="1">
      <alignment horizontal="right" vertical="center" indent="1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 indent="1"/>
    </xf>
    <xf numFmtId="0" fontId="28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 indent="1"/>
    </xf>
    <xf numFmtId="0" fontId="10" fillId="0" borderId="8" xfId="0" applyFont="1" applyFill="1" applyBorder="1" applyAlignment="1">
      <alignment horizontal="right" vertical="center" indent="1"/>
    </xf>
    <xf numFmtId="0" fontId="24" fillId="0" borderId="5" xfId="0" applyFont="1" applyBorder="1" applyAlignment="1">
      <alignment horizontal="right" vertical="center" readingOrder="2"/>
    </xf>
    <xf numFmtId="0" fontId="24" fillId="0" borderId="8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 indent="1"/>
    </xf>
    <xf numFmtId="0" fontId="24" fillId="0" borderId="6" xfId="0" applyFont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 indent="1"/>
    </xf>
    <xf numFmtId="0" fontId="28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right" vertical="center"/>
    </xf>
    <xf numFmtId="0" fontId="28" fillId="0" borderId="5" xfId="0" applyFont="1" applyFill="1" applyBorder="1" applyAlignment="1">
      <alignment horizontal="right" vertical="center" readingOrder="2"/>
    </xf>
    <xf numFmtId="0" fontId="28" fillId="0" borderId="8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 indent="1" readingOrder="1"/>
    </xf>
    <xf numFmtId="0" fontId="10" fillId="0" borderId="4" xfId="0" applyFont="1" applyFill="1" applyBorder="1" applyAlignment="1">
      <alignment horizontal="right" vertical="center" indent="1" readingOrder="1"/>
    </xf>
    <xf numFmtId="0" fontId="28" fillId="0" borderId="6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 indent="1" readingOrder="1"/>
    </xf>
    <xf numFmtId="0" fontId="28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 readingOrder="2"/>
    </xf>
    <xf numFmtId="0" fontId="28" fillId="0" borderId="9" xfId="0" applyFont="1" applyFill="1" applyBorder="1" applyAlignment="1">
      <alignment horizontal="center" vertical="center" readingOrder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right" vertical="center" readingOrder="2"/>
    </xf>
    <xf numFmtId="0" fontId="10" fillId="0" borderId="13" xfId="0" applyFont="1" applyFill="1" applyBorder="1" applyAlignment="1">
      <alignment horizontal="right" vertical="center" indent="1" readingOrder="1"/>
    </xf>
    <xf numFmtId="0" fontId="10" fillId="0" borderId="14" xfId="0" applyFont="1" applyFill="1" applyBorder="1" applyAlignment="1">
      <alignment horizontal="right" vertical="center" indent="1" readingOrder="1"/>
    </xf>
    <xf numFmtId="0" fontId="28" fillId="0" borderId="5" xfId="0" applyFont="1" applyBorder="1" applyAlignment="1">
      <alignment horizontal="right" vertical="center" indent="1"/>
    </xf>
    <xf numFmtId="0" fontId="28" fillId="0" borderId="5" xfId="0" applyFont="1" applyBorder="1" applyAlignment="1">
      <alignment horizontal="right" vertical="center" wrapText="1"/>
    </xf>
    <xf numFmtId="0" fontId="28" fillId="0" borderId="5" xfId="0" applyFont="1" applyBorder="1" applyAlignment="1">
      <alignment horizontal="right" vertical="center" wrapText="1" indent="1"/>
    </xf>
    <xf numFmtId="0" fontId="28" fillId="0" borderId="1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right" vertical="center" wrapText="1" readingOrder="2"/>
    </xf>
    <xf numFmtId="0" fontId="29" fillId="0" borderId="5" xfId="0" applyFont="1" applyFill="1" applyBorder="1" applyAlignment="1">
      <alignment horizontal="right" vertical="center" indent="1"/>
    </xf>
    <xf numFmtId="0" fontId="28" fillId="0" borderId="12" xfId="0" applyFont="1" applyBorder="1" applyAlignment="1">
      <alignment vertical="center" readingOrder="2"/>
    </xf>
    <xf numFmtId="0" fontId="28" fillId="0" borderId="0" xfId="0" applyFont="1" applyBorder="1" applyAlignment="1">
      <alignment vertical="center" readingOrder="2"/>
    </xf>
    <xf numFmtId="0" fontId="28" fillId="0" borderId="12" xfId="0" applyFont="1" applyFill="1" applyBorder="1" applyAlignment="1">
      <alignment horizontal="right" vertical="center" wrapText="1" readingOrder="2"/>
    </xf>
    <xf numFmtId="0" fontId="28" fillId="0" borderId="4" xfId="0" applyFont="1" applyFill="1" applyBorder="1" applyAlignment="1">
      <alignment horizontal="right" vertical="center" wrapText="1" readingOrder="2"/>
    </xf>
    <xf numFmtId="0" fontId="28" fillId="0" borderId="6" xfId="0" applyFont="1" applyFill="1" applyBorder="1" applyAlignment="1">
      <alignment horizontal="right" vertical="center" wrapText="1" readingOrder="2"/>
    </xf>
    <xf numFmtId="0" fontId="10" fillId="0" borderId="12" xfId="0" applyFont="1" applyFill="1" applyBorder="1" applyAlignment="1">
      <alignment horizontal="center" vertical="center" readingOrder="1"/>
    </xf>
    <xf numFmtId="0" fontId="10" fillId="0" borderId="4" xfId="0" applyFont="1" applyFill="1" applyBorder="1" applyAlignment="1">
      <alignment horizontal="center" vertical="center" readingOrder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readingOrder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readingOrder="1"/>
    </xf>
    <xf numFmtId="0" fontId="10" fillId="0" borderId="6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right" vertical="center"/>
    </xf>
    <xf numFmtId="0" fontId="10" fillId="0" borderId="13" xfId="0" applyFont="1" applyBorder="1" applyAlignment="1">
      <alignment horizontal="right" vertical="center" indent="1" readingOrder="1"/>
    </xf>
    <xf numFmtId="0" fontId="28" fillId="0" borderId="14" xfId="0" applyFont="1" applyFill="1" applyBorder="1" applyAlignment="1">
      <alignment horizontal="right" vertical="center"/>
    </xf>
    <xf numFmtId="0" fontId="19" fillId="0" borderId="14" xfId="3" applyFont="1" applyFill="1" applyBorder="1" applyAlignment="1">
      <alignment horizontal="right" vertical="center" indent="1"/>
    </xf>
    <xf numFmtId="0" fontId="10" fillId="0" borderId="14" xfId="0" applyFont="1" applyBorder="1" applyAlignment="1">
      <alignment horizontal="right" vertical="center" indent="1" readingOrder="1"/>
    </xf>
    <xf numFmtId="0" fontId="19" fillId="0" borderId="5" xfId="3" applyFont="1" applyFill="1" applyBorder="1" applyAlignment="1">
      <alignment horizontal="right" vertical="center" indent="1"/>
    </xf>
    <xf numFmtId="0" fontId="19" fillId="0" borderId="5" xfId="4" applyFont="1" applyFill="1" applyBorder="1" applyAlignment="1">
      <alignment horizontal="right" vertical="center" indent="1"/>
    </xf>
    <xf numFmtId="0" fontId="28" fillId="0" borderId="5" xfId="0" applyFont="1" applyBorder="1" applyAlignment="1">
      <alignment horizontal="right" vertical="center" readingOrder="2"/>
    </xf>
    <xf numFmtId="0" fontId="28" fillId="0" borderId="5" xfId="0" applyFont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10" fillId="0" borderId="4" xfId="0" applyFont="1" applyBorder="1" applyAlignment="1">
      <alignment horizontal="right" vertical="center" indent="1"/>
    </xf>
    <xf numFmtId="0" fontId="28" fillId="0" borderId="6" xfId="0" applyFont="1" applyBorder="1" applyAlignment="1">
      <alignment vertical="center"/>
    </xf>
    <xf numFmtId="0" fontId="10" fillId="0" borderId="6" xfId="0" applyFont="1" applyBorder="1" applyAlignment="1">
      <alignment horizontal="right" vertical="center" indent="1"/>
    </xf>
    <xf numFmtId="0" fontId="28" fillId="0" borderId="5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right" vertical="center" indent="1" readingOrder="1"/>
    </xf>
    <xf numFmtId="0" fontId="10" fillId="0" borderId="12" xfId="1" applyFont="1" applyBorder="1" applyAlignment="1">
      <alignment horizontal="right" vertical="center" indent="1" readingOrder="1"/>
    </xf>
    <xf numFmtId="0" fontId="10" fillId="0" borderId="4" xfId="1" applyFont="1" applyBorder="1" applyAlignment="1">
      <alignment horizontal="right" vertical="center" indent="1" readingOrder="1"/>
    </xf>
    <xf numFmtId="0" fontId="10" fillId="0" borderId="6" xfId="1" applyFont="1" applyBorder="1" applyAlignment="1">
      <alignment horizontal="right" vertical="center" indent="1" readingOrder="1"/>
    </xf>
    <xf numFmtId="0" fontId="28" fillId="0" borderId="12" xfId="0" applyFont="1" applyFill="1" applyBorder="1" applyAlignment="1">
      <alignment horizontal="right" vertical="center"/>
    </xf>
    <xf numFmtId="0" fontId="28" fillId="0" borderId="5" xfId="0" applyFont="1" applyBorder="1" applyAlignment="1">
      <alignment horizontal="right" vertical="center"/>
    </xf>
    <xf numFmtId="0" fontId="28" fillId="0" borderId="6" xfId="0" applyFont="1" applyBorder="1" applyAlignment="1">
      <alignment horizontal="right" vertical="center"/>
    </xf>
    <xf numFmtId="0" fontId="28" fillId="0" borderId="5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right" vertical="center"/>
    </xf>
    <xf numFmtId="0" fontId="28" fillId="0" borderId="5" xfId="0" applyFont="1" applyBorder="1" applyAlignment="1">
      <alignment horizontal="right" vertical="center" wrapText="1"/>
    </xf>
    <xf numFmtId="0" fontId="28" fillId="0" borderId="6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 indent="1" readingOrder="1"/>
    </xf>
    <xf numFmtId="0" fontId="10" fillId="0" borderId="0" xfId="0" applyFont="1" applyBorder="1" applyAlignment="1">
      <alignment horizontal="right" vertical="center" indent="1"/>
    </xf>
    <xf numFmtId="0" fontId="28" fillId="0" borderId="8" xfId="0" applyFont="1" applyBorder="1" applyAlignment="1">
      <alignment horizontal="right" vertical="center"/>
    </xf>
    <xf numFmtId="0" fontId="28" fillId="0" borderId="7" xfId="0" applyFont="1" applyFill="1" applyBorder="1" applyAlignment="1">
      <alignment horizontal="right" vertical="center"/>
    </xf>
    <xf numFmtId="0" fontId="28" fillId="0" borderId="12" xfId="0" applyFont="1" applyFill="1" applyBorder="1" applyAlignment="1">
      <alignment horizontal="right" vertical="center" wrapText="1"/>
    </xf>
    <xf numFmtId="0" fontId="28" fillId="0" borderId="4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right" vertical="center" wrapText="1"/>
    </xf>
    <xf numFmtId="0" fontId="28" fillId="0" borderId="5" xfId="0" applyFont="1" applyFill="1" applyBorder="1" applyAlignment="1">
      <alignment horizontal="right" vertical="center" readingOrder="1"/>
    </xf>
    <xf numFmtId="0" fontId="28" fillId="0" borderId="6" xfId="0" applyFont="1" applyFill="1" applyBorder="1" applyAlignment="1">
      <alignment horizontal="right" vertical="center" readingOrder="1"/>
    </xf>
    <xf numFmtId="0" fontId="28" fillId="0" borderId="4" xfId="0" applyFont="1" applyFill="1" applyBorder="1" applyAlignment="1">
      <alignment horizontal="right" vertical="center" readingOrder="1"/>
    </xf>
    <xf numFmtId="0" fontId="29" fillId="0" borderId="0" xfId="0" applyFont="1" applyFill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10" fillId="0" borderId="13" xfId="0" applyFont="1" applyBorder="1" applyAlignment="1">
      <alignment horizontal="right" vertical="center" indent="1"/>
    </xf>
    <xf numFmtId="0" fontId="10" fillId="0" borderId="13" xfId="0" applyFont="1" applyFill="1" applyBorder="1" applyAlignment="1">
      <alignment horizontal="right" vertical="center" indent="1"/>
    </xf>
    <xf numFmtId="0" fontId="29" fillId="0" borderId="16" xfId="0" applyFont="1" applyFill="1" applyBorder="1" applyAlignment="1">
      <alignment vertical="center"/>
    </xf>
    <xf numFmtId="0" fontId="0" fillId="0" borderId="14" xfId="0" applyBorder="1"/>
    <xf numFmtId="0" fontId="28" fillId="0" borderId="4" xfId="0" applyFont="1" applyFill="1" applyBorder="1" applyAlignment="1">
      <alignment horizontal="right" vertical="center"/>
    </xf>
    <xf numFmtId="0" fontId="28" fillId="0" borderId="5" xfId="0" applyFont="1" applyFill="1" applyBorder="1" applyAlignment="1">
      <alignment horizontal="right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right" vertical="center"/>
    </xf>
    <xf numFmtId="0" fontId="28" fillId="0" borderId="12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 indent="8"/>
    </xf>
    <xf numFmtId="0" fontId="15" fillId="0" borderId="5" xfId="0" applyFont="1" applyBorder="1" applyAlignment="1">
      <alignment horizontal="right" vertical="center" wrapText="1"/>
    </xf>
    <xf numFmtId="0" fontId="28" fillId="0" borderId="8" xfId="0" applyFont="1" applyBorder="1" applyAlignment="1">
      <alignment horizontal="right" vertical="center" wrapText="1"/>
    </xf>
    <xf numFmtId="0" fontId="28" fillId="0" borderId="7" xfId="0" applyFont="1" applyFill="1" applyBorder="1" applyAlignment="1">
      <alignment horizontal="right" vertical="center" wrapText="1"/>
    </xf>
    <xf numFmtId="0" fontId="24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right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readingOrder="1"/>
    </xf>
    <xf numFmtId="0" fontId="15" fillId="0" borderId="4" xfId="0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horizontal="right" vertical="center" indent="1" readingOrder="1"/>
    </xf>
    <xf numFmtId="0" fontId="15" fillId="0" borderId="4" xfId="0" applyFont="1" applyFill="1" applyBorder="1" applyAlignment="1">
      <alignment horizontal="right" vertical="center" indent="1" readingOrder="1"/>
    </xf>
    <xf numFmtId="0" fontId="15" fillId="0" borderId="6" xfId="0" applyFont="1" applyFill="1" applyBorder="1" applyAlignment="1">
      <alignment horizontal="right" vertical="center" indent="1" readingOrder="1"/>
    </xf>
    <xf numFmtId="0" fontId="15" fillId="0" borderId="12" xfId="0" applyFont="1" applyFill="1" applyBorder="1" applyAlignment="1">
      <alignment horizontal="right" vertical="center" wrapText="1" readingOrder="2"/>
    </xf>
    <xf numFmtId="0" fontId="15" fillId="0" borderId="4" xfId="0" applyFont="1" applyFill="1" applyBorder="1" applyAlignment="1">
      <alignment horizontal="right" vertical="center" wrapText="1" readingOrder="2"/>
    </xf>
    <xf numFmtId="0" fontId="15" fillId="0" borderId="6" xfId="0" applyFont="1" applyFill="1" applyBorder="1" applyAlignment="1">
      <alignment horizontal="right" vertical="center" wrapText="1" readingOrder="2"/>
    </xf>
    <xf numFmtId="0" fontId="10" fillId="0" borderId="12" xfId="0" applyFont="1" applyFill="1" applyBorder="1" applyAlignment="1">
      <alignment vertical="center" readingOrder="1"/>
    </xf>
    <xf numFmtId="0" fontId="10" fillId="0" borderId="5" xfId="0" applyFont="1" applyFill="1" applyBorder="1" applyAlignment="1">
      <alignment vertical="center" readingOrder="1"/>
    </xf>
    <xf numFmtId="0" fontId="15" fillId="0" borderId="5" xfId="0" applyFont="1" applyFill="1" applyBorder="1" applyAlignment="1">
      <alignment horizontal="right" vertical="center" readingOrder="2"/>
    </xf>
    <xf numFmtId="0" fontId="10" fillId="0" borderId="6" xfId="0" applyFont="1" applyFill="1" applyBorder="1" applyAlignment="1">
      <alignment vertical="center" readingOrder="1"/>
    </xf>
    <xf numFmtId="0" fontId="21" fillId="0" borderId="0" xfId="0" applyFont="1" applyAlignment="1">
      <alignment horizontal="left"/>
    </xf>
    <xf numFmtId="0" fontId="8" fillId="0" borderId="5" xfId="0" applyFont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 wrapText="1"/>
    </xf>
    <xf numFmtId="0" fontId="15" fillId="0" borderId="12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/>
    </xf>
    <xf numFmtId="0" fontId="15" fillId="0" borderId="6" xfId="0" applyFont="1" applyFill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4" fillId="0" borderId="9" xfId="0" applyFont="1" applyFill="1" applyBorder="1" applyAlignment="1">
      <alignment horizontal="right" vertical="center"/>
    </xf>
    <xf numFmtId="0" fontId="28" fillId="0" borderId="5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 readingOrder="1"/>
    </xf>
    <xf numFmtId="0" fontId="10" fillId="0" borderId="8" xfId="0" applyFont="1" applyBorder="1" applyAlignment="1">
      <alignment horizontal="center" vertical="center" readingOrder="1"/>
    </xf>
    <xf numFmtId="0" fontId="10" fillId="0" borderId="7" xfId="0" applyFont="1" applyFill="1" applyBorder="1" applyAlignment="1">
      <alignment horizontal="center" vertical="center" readingOrder="1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right" vertical="center" indent="1"/>
    </xf>
    <xf numFmtId="3" fontId="10" fillId="0" borderId="5" xfId="0" applyNumberFormat="1" applyFont="1" applyFill="1" applyBorder="1" applyAlignment="1">
      <alignment horizontal="right" vertical="center" indent="1"/>
    </xf>
    <xf numFmtId="3" fontId="10" fillId="0" borderId="6" xfId="0" applyNumberFormat="1" applyFont="1" applyFill="1" applyBorder="1" applyAlignment="1">
      <alignment horizontal="right" vertical="center" indent="1"/>
    </xf>
    <xf numFmtId="3" fontId="10" fillId="0" borderId="7" xfId="0" applyNumberFormat="1" applyFont="1" applyFill="1" applyBorder="1" applyAlignment="1">
      <alignment horizontal="right" vertical="center" indent="1"/>
    </xf>
    <xf numFmtId="0" fontId="28" fillId="0" borderId="9" xfId="0" applyFont="1" applyBorder="1" applyAlignment="1">
      <alignment vertical="center"/>
    </xf>
    <xf numFmtId="0" fontId="10" fillId="0" borderId="4" xfId="0" applyFont="1" applyFill="1" applyBorder="1" applyAlignment="1">
      <alignment horizontal="right" vertical="center" readingOrder="1"/>
    </xf>
    <xf numFmtId="0" fontId="10" fillId="0" borderId="5" xfId="0" applyFont="1" applyFill="1" applyBorder="1" applyAlignment="1">
      <alignment horizontal="right" vertical="center" readingOrder="1"/>
    </xf>
    <xf numFmtId="0" fontId="29" fillId="0" borderId="9" xfId="0" applyFont="1" applyFill="1" applyBorder="1" applyAlignment="1">
      <alignment horizontal="right" vertical="center" indent="1"/>
    </xf>
    <xf numFmtId="0" fontId="28" fillId="0" borderId="7" xfId="0" applyFont="1" applyFill="1" applyBorder="1" applyAlignment="1">
      <alignment horizontal="left" vertical="center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wrapText="1"/>
    </xf>
    <xf numFmtId="0" fontId="30" fillId="0" borderId="14" xfId="0" applyFont="1" applyBorder="1" applyAlignment="1">
      <alignment horizontal="left" vertical="center" wrapText="1"/>
    </xf>
    <xf numFmtId="0" fontId="31" fillId="0" borderId="16" xfId="0" applyFont="1" applyFill="1" applyBorder="1" applyAlignment="1">
      <alignment vertical="center" readingOrder="2"/>
    </xf>
    <xf numFmtId="0" fontId="32" fillId="0" borderId="0" xfId="1" applyFont="1" applyFill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vertical="center" wrapText="1" readingOrder="1"/>
    </xf>
    <xf numFmtId="0" fontId="28" fillId="0" borderId="14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center" vertical="center"/>
    </xf>
    <xf numFmtId="0" fontId="32" fillId="0" borderId="6" xfId="1" applyFont="1" applyBorder="1" applyAlignment="1">
      <alignment horizontal="center" vertical="center" readingOrder="1"/>
    </xf>
    <xf numFmtId="0" fontId="29" fillId="0" borderId="7" xfId="1" applyFont="1" applyFill="1" applyBorder="1" applyAlignment="1">
      <alignment horizontal="center" vertical="center" readingOrder="1"/>
    </xf>
    <xf numFmtId="0" fontId="24" fillId="0" borderId="9" xfId="0" applyFont="1" applyFill="1" applyBorder="1" applyAlignment="1">
      <alignment horizontal="left" vertical="center"/>
    </xf>
    <xf numFmtId="0" fontId="32" fillId="0" borderId="6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24" fillId="0" borderId="7" xfId="1" applyFont="1" applyFill="1" applyBorder="1" applyAlignment="1">
      <alignment horizontal="center" vertical="center"/>
    </xf>
    <xf numFmtId="0" fontId="33" fillId="0" borderId="4" xfId="1" applyFont="1" applyBorder="1" applyAlignment="1">
      <alignment horizontal="left" vertical="center" wrapText="1"/>
    </xf>
    <xf numFmtId="0" fontId="28" fillId="0" borderId="6" xfId="1" applyFont="1" applyFill="1" applyBorder="1" applyAlignment="1">
      <alignment horizontal="center" vertical="center"/>
    </xf>
    <xf numFmtId="0" fontId="33" fillId="0" borderId="6" xfId="1" applyFont="1" applyBorder="1" applyAlignment="1">
      <alignment horizontal="left" vertical="center" wrapText="1"/>
    </xf>
    <xf numFmtId="0" fontId="33" fillId="0" borderId="12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wrapText="1"/>
    </xf>
    <xf numFmtId="0" fontId="10" fillId="0" borderId="5" xfId="1" applyFont="1" applyBorder="1" applyAlignment="1">
      <alignment horizontal="left" vertical="center" wrapText="1"/>
    </xf>
    <xf numFmtId="0" fontId="24" fillId="0" borderId="8" xfId="1" applyFont="1" applyFill="1" applyBorder="1" applyAlignment="1">
      <alignment horizontal="center" vertical="center"/>
    </xf>
    <xf numFmtId="0" fontId="28" fillId="0" borderId="6" xfId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8" xfId="1" applyFont="1" applyFill="1" applyBorder="1" applyAlignment="1">
      <alignment horizontal="center" vertical="center"/>
    </xf>
    <xf numFmtId="0" fontId="29" fillId="0" borderId="6" xfId="1" applyFont="1" applyFill="1" applyBorder="1" applyAlignment="1">
      <alignment horizontal="center" vertical="center"/>
    </xf>
    <xf numFmtId="0" fontId="33" fillId="0" borderId="12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/>
    <xf numFmtId="0" fontId="28" fillId="0" borderId="5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left" vertical="center"/>
    </xf>
    <xf numFmtId="0" fontId="28" fillId="0" borderId="12" xfId="0" applyFont="1" applyBorder="1" applyAlignment="1">
      <alignment vertical="center" readingOrder="2"/>
    </xf>
    <xf numFmtId="0" fontId="28" fillId="0" borderId="12" xfId="0" applyFont="1" applyFill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inden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29" fillId="0" borderId="7" xfId="0" applyFont="1" applyFill="1" applyBorder="1" applyAlignment="1">
      <alignment horizontal="right" vertical="center" indent="1"/>
    </xf>
    <xf numFmtId="0" fontId="29" fillId="0" borderId="0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8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12" xfId="0" applyFont="1" applyBorder="1" applyAlignment="1">
      <alignment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12" xfId="0" applyFont="1" applyFill="1" applyBorder="1" applyAlignment="1">
      <alignment horizontal="left" vertical="center" wrapText="1"/>
    </xf>
    <xf numFmtId="0" fontId="29" fillId="0" borderId="1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readingOrder="2"/>
    </xf>
    <xf numFmtId="0" fontId="29" fillId="0" borderId="13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 wrapText="1"/>
    </xf>
    <xf numFmtId="0" fontId="15" fillId="0" borderId="12" xfId="0" applyFont="1" applyBorder="1" applyAlignment="1">
      <alignment vertical="center"/>
    </xf>
    <xf numFmtId="0" fontId="29" fillId="0" borderId="4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right" vertical="center"/>
    </xf>
    <xf numFmtId="0" fontId="28" fillId="0" borderId="4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wrapText="1"/>
    </xf>
    <xf numFmtId="0" fontId="29" fillId="0" borderId="0" xfId="1" applyFont="1" applyFill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/>
    </xf>
    <xf numFmtId="0" fontId="28" fillId="0" borderId="14" xfId="1" applyFont="1" applyFill="1" applyBorder="1" applyAlignment="1">
      <alignment horizontal="left" vertical="center"/>
    </xf>
    <xf numFmtId="0" fontId="29" fillId="0" borderId="5" xfId="1" applyFont="1" applyFill="1" applyBorder="1" applyAlignment="1">
      <alignment horizontal="left" vertical="center" wrapText="1" readingOrder="2"/>
    </xf>
    <xf numFmtId="0" fontId="29" fillId="0" borderId="5" xfId="1" applyFont="1" applyFill="1" applyBorder="1" applyAlignment="1">
      <alignment horizontal="left" vertical="center"/>
    </xf>
    <xf numFmtId="0" fontId="29" fillId="0" borderId="0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center" vertical="center" readingOrder="1"/>
    </xf>
    <xf numFmtId="0" fontId="30" fillId="0" borderId="4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right" vertical="center" indent="1"/>
    </xf>
    <xf numFmtId="0" fontId="29" fillId="0" borderId="8" xfId="0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1" fontId="10" fillId="0" borderId="12" xfId="0" applyNumberFormat="1" applyFont="1" applyFill="1" applyBorder="1" applyAlignment="1">
      <alignment horizontal="right" vertical="center" indent="2"/>
    </xf>
    <xf numFmtId="1" fontId="10" fillId="0" borderId="7" xfId="0" applyNumberFormat="1" applyFont="1" applyFill="1" applyBorder="1" applyAlignment="1">
      <alignment horizontal="right" vertical="center" indent="2"/>
    </xf>
    <xf numFmtId="0" fontId="15" fillId="0" borderId="12" xfId="0" applyFont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12" xfId="0" applyFont="1" applyBorder="1" applyAlignment="1"/>
    <xf numFmtId="0" fontId="29" fillId="0" borderId="1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" xfId="1" applyFont="1" applyBorder="1" applyAlignment="1">
      <alignment horizontal="center" vertical="center" readingOrder="2"/>
    </xf>
    <xf numFmtId="0" fontId="29" fillId="0" borderId="5" xfId="1" applyFont="1" applyBorder="1" applyAlignment="1">
      <alignment horizontal="center" vertical="center" readingOrder="2"/>
    </xf>
    <xf numFmtId="0" fontId="29" fillId="0" borderId="4" xfId="1" applyFont="1" applyFill="1" applyBorder="1" applyAlignment="1">
      <alignment horizontal="center" vertical="center" readingOrder="2"/>
    </xf>
    <xf numFmtId="0" fontId="29" fillId="0" borderId="5" xfId="1" applyFont="1" applyFill="1" applyBorder="1" applyAlignment="1">
      <alignment horizontal="center" vertical="center" readingOrder="2"/>
    </xf>
    <xf numFmtId="0" fontId="0" fillId="0" borderId="0" xfId="0" applyAlignment="1">
      <alignment horizontal="center" readingOrder="2"/>
    </xf>
    <xf numFmtId="0" fontId="34" fillId="0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readingOrder="1"/>
    </xf>
    <xf numFmtId="0" fontId="10" fillId="0" borderId="5" xfId="0" applyFont="1" applyBorder="1" applyAlignment="1">
      <alignment vertical="center" readingOrder="1"/>
    </xf>
    <xf numFmtId="0" fontId="10" fillId="0" borderId="8" xfId="0" applyFont="1" applyBorder="1" applyAlignment="1">
      <alignment vertical="center" readingOrder="1"/>
    </xf>
    <xf numFmtId="0" fontId="10" fillId="0" borderId="7" xfId="0" applyFont="1" applyFill="1" applyBorder="1" applyAlignment="1">
      <alignment vertical="center" readingOrder="1"/>
    </xf>
    <xf numFmtId="0" fontId="6" fillId="0" borderId="8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readingOrder="1"/>
    </xf>
    <xf numFmtId="0" fontId="10" fillId="0" borderId="5" xfId="0" applyFont="1" applyBorder="1" applyAlignment="1">
      <alignment horizontal="left" vertical="center" readingOrder="1"/>
    </xf>
    <xf numFmtId="0" fontId="10" fillId="0" borderId="4" xfId="0" applyFont="1" applyBorder="1" applyAlignment="1">
      <alignment horizontal="left" vertical="center" wrapText="1" readingOrder="1"/>
    </xf>
    <xf numFmtId="0" fontId="6" fillId="0" borderId="8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0" fontId="20" fillId="0" borderId="0" xfId="0" applyFont="1"/>
    <xf numFmtId="0" fontId="30" fillId="0" borderId="7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/>
    </xf>
    <xf numFmtId="0" fontId="10" fillId="0" borderId="5" xfId="0" applyFont="1" applyFill="1" applyBorder="1" applyAlignment="1">
      <alignment horizontal="right" vertical="center" indent="1"/>
    </xf>
    <xf numFmtId="0" fontId="10" fillId="0" borderId="4" xfId="0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/>
    </xf>
    <xf numFmtId="0" fontId="10" fillId="0" borderId="5" xfId="0" applyFont="1" applyFill="1" applyBorder="1" applyAlignment="1">
      <alignment horizontal="right" vertical="center" indent="1"/>
    </xf>
    <xf numFmtId="0" fontId="10" fillId="0" borderId="5" xfId="0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 indent="2"/>
    </xf>
    <xf numFmtId="0" fontId="10" fillId="0" borderId="5" xfId="0" applyFont="1" applyFill="1" applyBorder="1" applyAlignment="1">
      <alignment horizontal="right" vertical="center" indent="2"/>
    </xf>
    <xf numFmtId="0" fontId="10" fillId="0" borderId="5" xfId="0" applyFont="1" applyFill="1" applyBorder="1" applyAlignment="1">
      <alignment horizontal="right" vertical="center" indent="2" readingOrder="2"/>
    </xf>
    <xf numFmtId="0" fontId="10" fillId="0" borderId="6" xfId="0" applyFont="1" applyFill="1" applyBorder="1" applyAlignment="1">
      <alignment horizontal="right" vertical="center" indent="2"/>
    </xf>
    <xf numFmtId="0" fontId="10" fillId="0" borderId="14" xfId="0" applyFont="1" applyFill="1" applyBorder="1" applyAlignment="1">
      <alignment horizontal="center" wrapText="1"/>
    </xf>
    <xf numFmtId="3" fontId="10" fillId="0" borderId="9" xfId="0" applyNumberFormat="1" applyFont="1" applyFill="1" applyBorder="1" applyAlignment="1">
      <alignment horizontal="right" vertical="center" indent="1"/>
    </xf>
    <xf numFmtId="3" fontId="10" fillId="0" borderId="8" xfId="0" applyNumberFormat="1" applyFont="1" applyFill="1" applyBorder="1" applyAlignment="1">
      <alignment horizontal="right" vertical="center" indent="1"/>
    </xf>
    <xf numFmtId="0" fontId="24" fillId="0" borderId="1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right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right" vertical="center"/>
    </xf>
    <xf numFmtId="0" fontId="28" fillId="0" borderId="12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 indent="1"/>
    </xf>
    <xf numFmtId="0" fontId="29" fillId="0" borderId="8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right" vertical="center"/>
    </xf>
    <xf numFmtId="0" fontId="28" fillId="0" borderId="1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 indent="1"/>
    </xf>
    <xf numFmtId="0" fontId="28" fillId="0" borderId="12" xfId="0" applyFont="1" applyFill="1" applyBorder="1" applyAlignment="1">
      <alignment horizontal="right"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49" fontId="28" fillId="0" borderId="4" xfId="0" applyNumberFormat="1" applyFont="1" applyFill="1" applyBorder="1" applyAlignment="1">
      <alignment horizontal="right" vertical="center" readingOrder="2"/>
    </xf>
    <xf numFmtId="49" fontId="28" fillId="0" borderId="5" xfId="0" applyNumberFormat="1" applyFont="1" applyFill="1" applyBorder="1" applyAlignment="1">
      <alignment horizontal="right" vertical="center" readingOrder="2"/>
    </xf>
    <xf numFmtId="49" fontId="28" fillId="0" borderId="6" xfId="0" applyNumberFormat="1" applyFont="1" applyFill="1" applyBorder="1" applyAlignment="1">
      <alignment horizontal="right" vertical="center" readingOrder="2"/>
    </xf>
    <xf numFmtId="0" fontId="10" fillId="0" borderId="12" xfId="0" applyFont="1" applyBorder="1" applyAlignment="1">
      <alignment vertical="center"/>
    </xf>
    <xf numFmtId="49" fontId="28" fillId="0" borderId="4" xfId="0" applyNumberFormat="1" applyFont="1" applyFill="1" applyBorder="1" applyAlignment="1">
      <alignment horizontal="left" vertical="center" readingOrder="1"/>
    </xf>
    <xf numFmtId="49" fontId="28" fillId="0" borderId="5" xfId="0" applyNumberFormat="1" applyFont="1" applyFill="1" applyBorder="1" applyAlignment="1">
      <alignment horizontal="left" vertical="center" readingOrder="1"/>
    </xf>
    <xf numFmtId="49" fontId="28" fillId="0" borderId="6" xfId="0" applyNumberFormat="1" applyFont="1" applyFill="1" applyBorder="1" applyAlignment="1">
      <alignment horizontal="left" vertical="center" readingOrder="1"/>
    </xf>
    <xf numFmtId="0" fontId="29" fillId="0" borderId="14" xfId="0" applyFont="1" applyFill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 indent="1"/>
    </xf>
    <xf numFmtId="0" fontId="10" fillId="0" borderId="4" xfId="0" applyFont="1" applyBorder="1" applyAlignment="1">
      <alignment horizontal="right" vertical="center" indent="1" readingOrder="1"/>
    </xf>
    <xf numFmtId="0" fontId="15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right" vertical="center" indent="1"/>
    </xf>
    <xf numFmtId="0" fontId="29" fillId="0" borderId="14" xfId="1" applyFont="1" applyFill="1" applyBorder="1" applyAlignment="1">
      <alignment horizontal="right" vertical="center" wrapText="1" indent="1" readingOrder="2"/>
    </xf>
    <xf numFmtId="0" fontId="0" fillId="0" borderId="16" xfId="0" applyBorder="1"/>
    <xf numFmtId="0" fontId="10" fillId="0" borderId="9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8" fillId="0" borderId="5" xfId="0" applyFont="1" applyBorder="1"/>
    <xf numFmtId="0" fontId="8" fillId="0" borderId="8" xfId="0" applyFont="1" applyBorder="1"/>
    <xf numFmtId="0" fontId="15" fillId="0" borderId="0" xfId="0" applyFont="1" applyAlignment="1">
      <alignment vertical="center" wrapText="1" readingOrder="1"/>
    </xf>
    <xf numFmtId="0" fontId="3" fillId="0" borderId="0" xfId="0" applyFont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 readingOrder="1"/>
    </xf>
    <xf numFmtId="0" fontId="15" fillId="0" borderId="0" xfId="0" applyFont="1" applyFill="1" applyBorder="1" applyAlignment="1">
      <alignment horizontal="right" vertical="center" indent="1"/>
    </xf>
    <xf numFmtId="0" fontId="15" fillId="0" borderId="0" xfId="0" applyFont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right" vertical="center" indent="1" readingOrder="1"/>
    </xf>
    <xf numFmtId="0" fontId="10" fillId="0" borderId="33" xfId="0" applyFont="1" applyFill="1" applyBorder="1" applyAlignment="1">
      <alignment horizontal="right" vertical="center" indent="1" readingOrder="1"/>
    </xf>
    <xf numFmtId="0" fontId="10" fillId="0" borderId="35" xfId="0" applyFont="1" applyFill="1" applyBorder="1" applyAlignment="1">
      <alignment horizontal="right" vertical="center" indent="1"/>
    </xf>
    <xf numFmtId="0" fontId="24" fillId="0" borderId="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9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right" vertical="center" wrapText="1"/>
    </xf>
    <xf numFmtId="0" fontId="29" fillId="0" borderId="14" xfId="0" applyFont="1" applyFill="1" applyBorder="1" applyAlignment="1">
      <alignment horizontal="right" vertical="center"/>
    </xf>
    <xf numFmtId="0" fontId="29" fillId="0" borderId="14" xfId="0" applyFont="1" applyFill="1" applyBorder="1" applyAlignment="1">
      <alignment horizontal="right" vertical="center" wrapText="1"/>
    </xf>
    <xf numFmtId="0" fontId="33" fillId="0" borderId="12" xfId="0" applyFont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readingOrder="1"/>
    </xf>
    <xf numFmtId="49" fontId="10" fillId="0" borderId="5" xfId="0" applyNumberFormat="1" applyFont="1" applyFill="1" applyBorder="1" applyAlignment="1">
      <alignment horizontal="left" vertical="center" readingOrder="1"/>
    </xf>
    <xf numFmtId="49" fontId="10" fillId="0" borderId="6" xfId="0" applyNumberFormat="1" applyFont="1" applyFill="1" applyBorder="1" applyAlignment="1">
      <alignment horizontal="left" vertical="center" readingOrder="1"/>
    </xf>
    <xf numFmtId="49" fontId="10" fillId="0" borderId="4" xfId="0" applyNumberFormat="1" applyFont="1" applyFill="1" applyBorder="1" applyAlignment="1">
      <alignment horizontal="right" vertical="center" readingOrder="2"/>
    </xf>
    <xf numFmtId="49" fontId="10" fillId="0" borderId="5" xfId="0" applyNumberFormat="1" applyFont="1" applyFill="1" applyBorder="1" applyAlignment="1">
      <alignment horizontal="right" vertical="center" readingOrder="2"/>
    </xf>
    <xf numFmtId="49" fontId="10" fillId="0" borderId="6" xfId="0" applyNumberFormat="1" applyFont="1" applyFill="1" applyBorder="1" applyAlignment="1">
      <alignment horizontal="right" vertical="center" readingOrder="2"/>
    </xf>
    <xf numFmtId="0" fontId="10" fillId="0" borderId="12" xfId="0" applyFont="1" applyFill="1" applyBorder="1" applyAlignment="1">
      <alignment horizontal="right" vertical="center"/>
    </xf>
    <xf numFmtId="0" fontId="29" fillId="0" borderId="3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 readingOrder="1"/>
    </xf>
    <xf numFmtId="0" fontId="10" fillId="0" borderId="12" xfId="0" applyFont="1" applyFill="1" applyBorder="1" applyAlignment="1">
      <alignment horizontal="right" vertical="center" indent="1"/>
    </xf>
    <xf numFmtId="0" fontId="10" fillId="0" borderId="4" xfId="0" applyFont="1" applyFill="1" applyBorder="1" applyAlignment="1">
      <alignment vertical="center" readingOrder="1"/>
    </xf>
    <xf numFmtId="0" fontId="15" fillId="0" borderId="4" xfId="0" applyFont="1" applyFill="1" applyBorder="1" applyAlignment="1">
      <alignment horizontal="right" vertical="center" readingOrder="1"/>
    </xf>
    <xf numFmtId="0" fontId="15" fillId="0" borderId="5" xfId="0" applyFont="1" applyFill="1" applyBorder="1" applyAlignment="1">
      <alignment horizontal="right" vertical="center" readingOrder="1"/>
    </xf>
    <xf numFmtId="0" fontId="15" fillId="0" borderId="6" xfId="0" applyFont="1" applyFill="1" applyBorder="1" applyAlignment="1">
      <alignment horizontal="right" vertical="center" readingOrder="1"/>
    </xf>
    <xf numFmtId="0" fontId="15" fillId="0" borderId="12" xfId="0" applyFont="1" applyFill="1" applyBorder="1" applyAlignment="1">
      <alignment horizontal="right" vertical="center" readingOrder="1"/>
    </xf>
    <xf numFmtId="0" fontId="15" fillId="0" borderId="7" xfId="0" applyFont="1" applyFill="1" applyBorder="1" applyAlignment="1">
      <alignment horizontal="right" vertical="center" readingOrder="1"/>
    </xf>
    <xf numFmtId="0" fontId="10" fillId="0" borderId="4" xfId="0" applyFont="1" applyBorder="1" applyAlignment="1">
      <alignment horizontal="right" vertical="center" readingOrder="1"/>
    </xf>
    <xf numFmtId="0" fontId="10" fillId="0" borderId="5" xfId="0" applyFont="1" applyBorder="1" applyAlignment="1">
      <alignment horizontal="right" vertical="center" readingOrder="1"/>
    </xf>
    <xf numFmtId="0" fontId="10" fillId="0" borderId="17" xfId="0" applyFont="1" applyBorder="1" applyAlignment="1">
      <alignment horizontal="right" vertical="center" readingOrder="1"/>
    </xf>
    <xf numFmtId="0" fontId="10" fillId="0" borderId="4" xfId="1" applyFont="1" applyBorder="1" applyAlignment="1">
      <alignment horizontal="left" vertical="center" wrapText="1" readingOrder="1"/>
    </xf>
    <xf numFmtId="0" fontId="10" fillId="0" borderId="5" xfId="1" applyFont="1" applyBorder="1" applyAlignment="1">
      <alignment horizontal="left" vertical="center" wrapText="1" readingOrder="1"/>
    </xf>
    <xf numFmtId="0" fontId="10" fillId="0" borderId="5" xfId="1" applyFont="1" applyBorder="1" applyAlignment="1">
      <alignment horizontal="left" vertical="center" readingOrder="1"/>
    </xf>
    <xf numFmtId="0" fontId="10" fillId="0" borderId="8" xfId="1" applyFont="1" applyBorder="1" applyAlignment="1">
      <alignment horizontal="left" vertical="center" wrapText="1" readingOrder="1"/>
    </xf>
    <xf numFmtId="0" fontId="10" fillId="0" borderId="17" xfId="1" applyFont="1" applyBorder="1" applyAlignment="1">
      <alignment horizontal="left" vertical="center" wrapText="1" readingOrder="1"/>
    </xf>
    <xf numFmtId="0" fontId="28" fillId="0" borderId="0" xfId="0" applyFont="1" applyBorder="1" applyAlignment="1">
      <alignment vertical="center"/>
    </xf>
    <xf numFmtId="0" fontId="10" fillId="0" borderId="0" xfId="1" applyFont="1" applyBorder="1" applyAlignment="1">
      <alignment horizontal="left" vertical="center" wrapText="1" readingOrder="1"/>
    </xf>
    <xf numFmtId="0" fontId="10" fillId="0" borderId="9" xfId="1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readingOrder="1"/>
    </xf>
    <xf numFmtId="0" fontId="10" fillId="0" borderId="6" xfId="0" applyFont="1" applyFill="1" applyBorder="1" applyAlignment="1">
      <alignment horizontal="right" vertical="center"/>
    </xf>
    <xf numFmtId="0" fontId="16" fillId="0" borderId="0" xfId="0" applyFont="1"/>
    <xf numFmtId="0" fontId="10" fillId="0" borderId="13" xfId="0" applyFont="1" applyFill="1" applyBorder="1" applyAlignment="1">
      <alignment horizontal="right" vertical="center" readingOrder="1"/>
    </xf>
    <xf numFmtId="0" fontId="19" fillId="0" borderId="5" xfId="2" applyFont="1" applyFill="1" applyBorder="1" applyAlignment="1">
      <alignment horizontal="right" vertical="center" wrapText="1"/>
    </xf>
    <xf numFmtId="0" fontId="19" fillId="0" borderId="5" xfId="2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 readingOrder="1"/>
    </xf>
    <xf numFmtId="0" fontId="29" fillId="0" borderId="5" xfId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 wrapText="1" readingOrder="2"/>
    </xf>
    <xf numFmtId="0" fontId="31" fillId="0" borderId="0" xfId="0" applyFont="1" applyFill="1" applyBorder="1" applyAlignment="1">
      <alignment horizontal="center" vertical="center" wrapText="1" readingOrder="2"/>
    </xf>
    <xf numFmtId="0" fontId="31" fillId="0" borderId="16" xfId="1" applyFont="1" applyFill="1" applyBorder="1" applyAlignment="1">
      <alignment horizontal="left" vertical="center" wrapText="1" readingOrder="1"/>
    </xf>
    <xf numFmtId="0" fontId="31" fillId="0" borderId="0" xfId="1" applyFont="1" applyFill="1" applyBorder="1" applyAlignment="1">
      <alignment horizontal="left" vertical="center" wrapText="1" readingOrder="1"/>
    </xf>
    <xf numFmtId="0" fontId="28" fillId="0" borderId="12" xfId="0" applyFont="1" applyBorder="1" applyAlignment="1">
      <alignment horizontal="right" vertic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35" fillId="0" borderId="0" xfId="1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12" xfId="0" applyFont="1" applyBorder="1" applyAlignment="1">
      <alignment horizontal="left" vertical="center"/>
    </xf>
    <xf numFmtId="0" fontId="29" fillId="0" borderId="9" xfId="1" applyFont="1" applyFill="1" applyBorder="1" applyAlignment="1">
      <alignment horizontal="center" vertical="center" wrapText="1"/>
    </xf>
    <xf numFmtId="0" fontId="28" fillId="0" borderId="16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8" fillId="0" borderId="14" xfId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right" vertical="center" wrapText="1"/>
    </xf>
    <xf numFmtId="0" fontId="24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left" vertical="center" wrapText="1"/>
    </xf>
    <xf numFmtId="0" fontId="29" fillId="0" borderId="5" xfId="1" applyFont="1" applyBorder="1" applyAlignment="1">
      <alignment horizontal="left" vertical="center" wrapText="1"/>
    </xf>
    <xf numFmtId="0" fontId="24" fillId="0" borderId="8" xfId="0" applyFont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29" fillId="0" borderId="4" xfId="1" applyFont="1" applyBorder="1" applyAlignment="1">
      <alignment horizontal="left" vertical="center" wrapText="1"/>
    </xf>
    <xf numFmtId="0" fontId="29" fillId="0" borderId="8" xfId="1" applyFont="1" applyBorder="1" applyAlignment="1">
      <alignment horizontal="left" vertical="center" wrapText="1"/>
    </xf>
    <xf numFmtId="0" fontId="29" fillId="0" borderId="16" xfId="1" applyFont="1" applyFill="1" applyBorder="1" applyAlignment="1">
      <alignment horizontal="center" vertical="center" wrapText="1" readingOrder="1"/>
    </xf>
    <xf numFmtId="0" fontId="29" fillId="0" borderId="0" xfId="1" applyFont="1" applyFill="1" applyBorder="1" applyAlignment="1">
      <alignment horizontal="center" vertical="center" wrapText="1" readingOrder="1"/>
    </xf>
    <xf numFmtId="0" fontId="29" fillId="0" borderId="14" xfId="1" applyFont="1" applyFill="1" applyBorder="1" applyAlignment="1">
      <alignment horizontal="center" vertical="center" wrapText="1" readingOrder="1"/>
    </xf>
    <xf numFmtId="0" fontId="29" fillId="0" borderId="5" xfId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/>
    </xf>
    <xf numFmtId="0" fontId="29" fillId="0" borderId="15" xfId="1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9" fillId="0" borderId="16" xfId="1" applyFont="1" applyFill="1" applyBorder="1" applyAlignment="1">
      <alignment horizontal="center" vertical="center" wrapText="1"/>
    </xf>
    <xf numFmtId="0" fontId="28" fillId="0" borderId="16" xfId="1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Fill="1" applyBorder="1" applyAlignment="1">
      <alignment horizontal="right" vertical="center"/>
    </xf>
    <xf numFmtId="0" fontId="36" fillId="0" borderId="5" xfId="0" applyFont="1" applyFill="1" applyBorder="1" applyAlignment="1">
      <alignment horizontal="right" vertical="center"/>
    </xf>
    <xf numFmtId="0" fontId="28" fillId="0" borderId="12" xfId="0" applyFont="1" applyBorder="1" applyAlignment="1">
      <alignment horizontal="left" vertical="center"/>
    </xf>
    <xf numFmtId="0" fontId="24" fillId="0" borderId="26" xfId="0" applyFont="1" applyFill="1" applyBorder="1" applyAlignment="1">
      <alignment horizontal="center" vertical="top"/>
    </xf>
    <xf numFmtId="0" fontId="24" fillId="0" borderId="2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right" vertical="center"/>
    </xf>
    <xf numFmtId="0" fontId="24" fillId="0" borderId="2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top"/>
    </xf>
    <xf numFmtId="0" fontId="24" fillId="0" borderId="22" xfId="0" applyFont="1" applyFill="1" applyBorder="1" applyAlignment="1">
      <alignment horizontal="center" vertical="top"/>
    </xf>
    <xf numFmtId="0" fontId="24" fillId="0" borderId="7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right" vertical="center"/>
    </xf>
    <xf numFmtId="0" fontId="36" fillId="0" borderId="8" xfId="0" applyFont="1" applyFill="1" applyBorder="1" applyAlignment="1">
      <alignment horizontal="right" vertical="center"/>
    </xf>
    <xf numFmtId="0" fontId="24" fillId="0" borderId="16" xfId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right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14" xfId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readingOrder="1"/>
    </xf>
    <xf numFmtId="0" fontId="28" fillId="0" borderId="15" xfId="0" applyFont="1" applyFill="1" applyBorder="1" applyAlignment="1">
      <alignment horizontal="center" vertical="center" readingOrder="1"/>
    </xf>
    <xf numFmtId="0" fontId="28" fillId="0" borderId="1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right" vertical="center" readingOrder="1"/>
    </xf>
    <xf numFmtId="0" fontId="29" fillId="0" borderId="16" xfId="1" applyFont="1" applyFill="1" applyBorder="1" applyAlignment="1">
      <alignment horizontal="left" vertical="center" wrapText="1"/>
    </xf>
    <xf numFmtId="0" fontId="29" fillId="0" borderId="0" xfId="1" applyFont="1" applyFill="1" applyBorder="1" applyAlignment="1">
      <alignment horizontal="left" vertical="center" wrapText="1"/>
    </xf>
    <xf numFmtId="0" fontId="29" fillId="0" borderId="14" xfId="1" applyFont="1" applyFill="1" applyBorder="1" applyAlignment="1">
      <alignment horizontal="left" vertical="center" wrapText="1"/>
    </xf>
    <xf numFmtId="0" fontId="29" fillId="0" borderId="14" xfId="1" applyFont="1" applyBorder="1" applyAlignment="1">
      <alignment horizontal="left" vertical="center" wrapText="1" indent="1"/>
    </xf>
    <xf numFmtId="0" fontId="29" fillId="0" borderId="12" xfId="1" applyFont="1" applyFill="1" applyBorder="1" applyAlignment="1">
      <alignment horizontal="left" vertical="center" wrapText="1" indent="1"/>
    </xf>
    <xf numFmtId="0" fontId="29" fillId="0" borderId="5" xfId="1" applyFont="1" applyBorder="1" applyAlignment="1">
      <alignment horizontal="left" vertical="center" wrapText="1" indent="1"/>
    </xf>
    <xf numFmtId="0" fontId="29" fillId="0" borderId="5" xfId="1" applyFont="1" applyBorder="1" applyAlignment="1">
      <alignment horizontal="left" vertical="center" wrapText="1" indent="1" readingOrder="1"/>
    </xf>
    <xf numFmtId="0" fontId="29" fillId="0" borderId="28" xfId="1" applyFont="1" applyBorder="1" applyAlignment="1">
      <alignment horizontal="left" vertical="center" wrapText="1"/>
    </xf>
    <xf numFmtId="0" fontId="29" fillId="0" borderId="13" xfId="1" applyFont="1" applyBorder="1" applyAlignment="1">
      <alignment horizontal="left" vertical="center" wrapText="1" indent="1"/>
    </xf>
    <xf numFmtId="0" fontId="29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readingOrder="2"/>
    </xf>
    <xf numFmtId="0" fontId="15" fillId="0" borderId="0" xfId="0" applyFont="1" applyBorder="1" applyAlignment="1">
      <alignment horizontal="right" vertical="center" readingOrder="2"/>
    </xf>
    <xf numFmtId="0" fontId="10" fillId="0" borderId="0" xfId="1" applyFont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28" fillId="0" borderId="12" xfId="0" applyFont="1" applyFill="1" applyBorder="1" applyAlignment="1">
      <alignment horizontal="right" vertical="center" wrapText="1" indent="1"/>
    </xf>
    <xf numFmtId="0" fontId="28" fillId="0" borderId="5" xfId="0" applyFont="1" applyBorder="1" applyAlignment="1">
      <alignment horizontal="right" vertical="center" wrapText="1" indent="1"/>
    </xf>
    <xf numFmtId="0" fontId="28" fillId="0" borderId="27" xfId="0" applyFont="1" applyBorder="1" applyAlignment="1">
      <alignment horizontal="right" vertical="center" wrapText="1"/>
    </xf>
    <xf numFmtId="0" fontId="28" fillId="0" borderId="14" xfId="0" applyFont="1" applyBorder="1" applyAlignment="1">
      <alignment horizontal="right" vertical="center" wrapText="1" indent="1"/>
    </xf>
    <xf numFmtId="0" fontId="28" fillId="0" borderId="13" xfId="0" applyFont="1" applyBorder="1" applyAlignment="1">
      <alignment horizontal="right" vertical="center" wrapText="1" indent="1"/>
    </xf>
    <xf numFmtId="0" fontId="10" fillId="0" borderId="0" xfId="1" applyFont="1" applyBorder="1" applyAlignment="1">
      <alignment horizontal="center" vertical="center" wrapText="1"/>
    </xf>
    <xf numFmtId="0" fontId="29" fillId="0" borderId="5" xfId="1" applyFont="1" applyFill="1" applyBorder="1" applyAlignment="1">
      <alignment horizontal="left" vertical="center"/>
    </xf>
    <xf numFmtId="0" fontId="29" fillId="0" borderId="4" xfId="1" applyFont="1" applyFill="1" applyBorder="1" applyAlignment="1">
      <alignment horizontal="left" vertical="center" wrapText="1" readingOrder="1"/>
    </xf>
    <xf numFmtId="0" fontId="29" fillId="0" borderId="6" xfId="1" applyFont="1" applyFill="1" applyBorder="1" applyAlignment="1">
      <alignment horizontal="left" vertical="center"/>
    </xf>
    <xf numFmtId="0" fontId="28" fillId="0" borderId="0" xfId="0" applyFont="1" applyBorder="1" applyAlignment="1">
      <alignment horizontal="center" vertical="center" readingOrder="2"/>
    </xf>
    <xf numFmtId="0" fontId="28" fillId="0" borderId="16" xfId="0" applyFont="1" applyFill="1" applyBorder="1" applyAlignment="1">
      <alignment horizontal="right" vertical="center" wrapText="1" indent="1" readingOrder="2"/>
    </xf>
    <xf numFmtId="0" fontId="28" fillId="0" borderId="0" xfId="0" applyFont="1" applyFill="1" applyBorder="1" applyAlignment="1">
      <alignment horizontal="right" vertical="center" wrapText="1" indent="1" readingOrder="2"/>
    </xf>
    <xf numFmtId="0" fontId="28" fillId="0" borderId="5" xfId="0" applyFont="1" applyFill="1" applyBorder="1" applyAlignment="1">
      <alignment horizontal="right" vertical="center" wrapText="1" readingOrder="2"/>
    </xf>
    <xf numFmtId="0" fontId="28" fillId="0" borderId="6" xfId="0" applyFont="1" applyFill="1" applyBorder="1" applyAlignment="1">
      <alignment horizontal="right" vertical="center"/>
    </xf>
    <xf numFmtId="0" fontId="29" fillId="0" borderId="5" xfId="1" applyFont="1" applyFill="1" applyBorder="1" applyAlignment="1">
      <alignment horizontal="left" vertical="center" wrapText="1" readingOrder="2"/>
    </xf>
    <xf numFmtId="0" fontId="28" fillId="0" borderId="12" xfId="0" applyFont="1" applyFill="1" applyBorder="1" applyAlignment="1">
      <alignment horizontal="right" vertical="center" readingOrder="2"/>
    </xf>
    <xf numFmtId="0" fontId="28" fillId="0" borderId="0" xfId="0" applyFont="1" applyFill="1" applyBorder="1" applyAlignment="1">
      <alignment horizontal="right" vertical="center" wrapText="1" readingOrder="2"/>
    </xf>
    <xf numFmtId="0" fontId="29" fillId="0" borderId="12" xfId="1" applyFont="1" applyFill="1" applyBorder="1" applyAlignment="1">
      <alignment horizontal="left" vertical="center" readingOrder="2"/>
    </xf>
    <xf numFmtId="0" fontId="29" fillId="0" borderId="16" xfId="1" applyFont="1" applyFill="1" applyBorder="1" applyAlignment="1">
      <alignment horizontal="left" vertical="center"/>
    </xf>
    <xf numFmtId="0" fontId="29" fillId="0" borderId="0" xfId="1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 readingOrder="2"/>
    </xf>
    <xf numFmtId="0" fontId="10" fillId="0" borderId="16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28" fillId="0" borderId="9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 readingOrder="1"/>
    </xf>
    <xf numFmtId="0" fontId="29" fillId="0" borderId="12" xfId="1" applyFont="1" applyBorder="1" applyAlignment="1">
      <alignment horizontal="left" vertical="center" wrapText="1" readingOrder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vertical="center"/>
    </xf>
    <xf numFmtId="0" fontId="29" fillId="0" borderId="16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8" fillId="0" borderId="0" xfId="0" applyFont="1" applyBorder="1" applyAlignment="1">
      <alignment horizontal="right" vertical="center" readingOrder="2"/>
    </xf>
    <xf numFmtId="0" fontId="37" fillId="0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 readingOrder="2"/>
    </xf>
    <xf numFmtId="0" fontId="26" fillId="0" borderId="12" xfId="0" applyFont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0" fillId="0" borderId="16" xfId="0" applyFont="1" applyBorder="1" applyAlignment="1">
      <alignment horizontal="right" readingOrder="2"/>
    </xf>
    <xf numFmtId="0" fontId="10" fillId="0" borderId="1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right" vertical="center" wrapText="1"/>
    </xf>
    <xf numFmtId="0" fontId="33" fillId="0" borderId="12" xfId="0" applyFont="1" applyBorder="1" applyAlignment="1">
      <alignment horizontal="left" vertical="center" wrapText="1"/>
    </xf>
    <xf numFmtId="0" fontId="29" fillId="0" borderId="12" xfId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8" fillId="0" borderId="5" xfId="1" applyFont="1" applyFill="1" applyBorder="1" applyAlignment="1">
      <alignment horizontal="center" vertical="center"/>
    </xf>
    <xf numFmtId="0" fontId="33" fillId="0" borderId="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9" fillId="0" borderId="0" xfId="1" applyFont="1" applyBorder="1" applyAlignment="1">
      <alignment horizontal="right" vertical="center"/>
    </xf>
    <xf numFmtId="0" fontId="28" fillId="0" borderId="15" xfId="1" applyFont="1" applyFill="1" applyBorder="1" applyAlignment="1">
      <alignment horizontal="center" vertical="center"/>
    </xf>
    <xf numFmtId="0" fontId="28" fillId="0" borderId="15" xfId="1" applyFont="1" applyFill="1" applyBorder="1" applyAlignment="1">
      <alignment horizontal="center" vertical="center" readingOrder="1"/>
    </xf>
    <xf numFmtId="0" fontId="28" fillId="0" borderId="8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center" vertical="center" readingOrder="2"/>
    </xf>
    <xf numFmtId="0" fontId="29" fillId="0" borderId="0" xfId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0" fontId="15" fillId="0" borderId="4" xfId="1" applyFont="1" applyBorder="1" applyAlignment="1">
      <alignment horizontal="right" vertical="center"/>
    </xf>
    <xf numFmtId="0" fontId="15" fillId="0" borderId="5" xfId="1" applyFont="1" applyBorder="1" applyAlignment="1">
      <alignment horizontal="right" vertical="center"/>
    </xf>
    <xf numFmtId="0" fontId="15" fillId="0" borderId="6" xfId="1" applyFont="1" applyBorder="1" applyAlignment="1">
      <alignment horizontal="right" vertical="center"/>
    </xf>
    <xf numFmtId="0" fontId="28" fillId="0" borderId="15" xfId="1" applyFont="1" applyFill="1" applyBorder="1" applyAlignment="1">
      <alignment horizontal="center" vertical="center" readingOrder="2"/>
    </xf>
    <xf numFmtId="0" fontId="35" fillId="0" borderId="12" xfId="0" applyFont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29" fillId="0" borderId="12" xfId="0" applyFont="1" applyBorder="1" applyAlignment="1">
      <alignment horizontal="right" vertical="center" wrapText="1"/>
    </xf>
    <xf numFmtId="0" fontId="29" fillId="0" borderId="5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16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 readingOrder="1"/>
    </xf>
    <xf numFmtId="0" fontId="28" fillId="0" borderId="16" xfId="0" applyFont="1" applyFill="1" applyBorder="1" applyAlignment="1">
      <alignment horizontal="right" vertical="center" indent="1"/>
    </xf>
    <xf numFmtId="0" fontId="28" fillId="0" borderId="14" xfId="0" applyFont="1" applyFill="1" applyBorder="1" applyAlignment="1">
      <alignment horizontal="right" vertical="center" indent="1"/>
    </xf>
    <xf numFmtId="0" fontId="10" fillId="0" borderId="4" xfId="0" applyFont="1" applyBorder="1" applyAlignment="1">
      <alignment horizontal="right" vertical="center" indent="1"/>
    </xf>
    <xf numFmtId="0" fontId="28" fillId="0" borderId="0" xfId="0" applyFont="1" applyFill="1" applyBorder="1" applyAlignment="1">
      <alignment horizontal="right" vertical="center" indent="1"/>
    </xf>
    <xf numFmtId="0" fontId="28" fillId="0" borderId="5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indent="1" readingOrder="1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right" vertical="center" indent="1" readingOrder="1"/>
    </xf>
    <xf numFmtId="0" fontId="28" fillId="0" borderId="12" xfId="0" applyFont="1" applyFill="1" applyBorder="1" applyAlignment="1">
      <alignment horizontal="right" vertical="center"/>
    </xf>
    <xf numFmtId="0" fontId="28" fillId="0" borderId="6" xfId="0" applyFont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 indent="1"/>
    </xf>
    <xf numFmtId="0" fontId="10" fillId="0" borderId="6" xfId="0" applyFont="1" applyBorder="1" applyAlignment="1">
      <alignment horizontal="right" vertical="center" indent="1"/>
    </xf>
    <xf numFmtId="0" fontId="10" fillId="0" borderId="6" xfId="0" applyFont="1" applyBorder="1" applyAlignment="1">
      <alignment wrapText="1"/>
    </xf>
    <xf numFmtId="0" fontId="33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29" fillId="0" borderId="0" xfId="0" applyFont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readingOrder="1"/>
    </xf>
    <xf numFmtId="0" fontId="29" fillId="0" borderId="9" xfId="0" applyFont="1" applyFill="1" applyBorder="1" applyAlignment="1">
      <alignment horizontal="center" vertical="center" readingOrder="2"/>
    </xf>
    <xf numFmtId="0" fontId="29" fillId="0" borderId="0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14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readingOrder="1"/>
    </xf>
    <xf numFmtId="0" fontId="28" fillId="0" borderId="16" xfId="0" applyFont="1" applyFill="1" applyBorder="1" applyAlignment="1">
      <alignment horizontal="center" vertical="center" readingOrder="2"/>
    </xf>
    <xf numFmtId="0" fontId="34" fillId="0" borderId="0" xfId="0" applyFont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right" vertical="center" wrapText="1"/>
    </xf>
    <xf numFmtId="0" fontId="28" fillId="0" borderId="16" xfId="0" applyFont="1" applyFill="1" applyBorder="1" applyAlignment="1">
      <alignment horizontal="center" vertical="center" wrapText="1" readingOrder="2"/>
    </xf>
    <xf numFmtId="0" fontId="28" fillId="0" borderId="0" xfId="0" applyFont="1" applyFill="1" applyBorder="1" applyAlignment="1">
      <alignment horizontal="center" vertical="center" readingOrder="2"/>
    </xf>
    <xf numFmtId="0" fontId="10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6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readingOrder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readingOrder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center" vertical="center"/>
    </xf>
    <xf numFmtId="0" fontId="28" fillId="0" borderId="13" xfId="0" applyFont="1" applyBorder="1" applyAlignment="1">
      <alignment horizontal="right" vertical="center"/>
    </xf>
    <xf numFmtId="0" fontId="28" fillId="0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 readingOrder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 readingOrder="2"/>
    </xf>
    <xf numFmtId="0" fontId="3" fillId="0" borderId="12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readingOrder="2"/>
    </xf>
    <xf numFmtId="0" fontId="15" fillId="0" borderId="0" xfId="0" applyFont="1" applyFill="1" applyBorder="1" applyAlignment="1">
      <alignment horizontal="center" vertical="center" readingOrder="2"/>
    </xf>
    <xf numFmtId="0" fontId="15" fillId="0" borderId="12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14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center" vertical="center" readingOrder="1"/>
    </xf>
    <xf numFmtId="0" fontId="32" fillId="0" borderId="9" xfId="0" applyFont="1" applyFill="1" applyBorder="1" applyAlignment="1">
      <alignment horizontal="center" vertical="center" wrapText="1" readingOrder="2"/>
    </xf>
    <xf numFmtId="0" fontId="29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right" vertical="center" indent="1"/>
    </xf>
    <xf numFmtId="0" fontId="15" fillId="0" borderId="14" xfId="0" applyFont="1" applyFill="1" applyBorder="1" applyAlignment="1">
      <alignment horizontal="right" vertical="center" indent="1"/>
    </xf>
    <xf numFmtId="0" fontId="15" fillId="0" borderId="4" xfId="0" applyFont="1" applyFill="1" applyBorder="1" applyAlignment="1">
      <alignment horizontal="right" vertical="center"/>
    </xf>
    <xf numFmtId="0" fontId="29" fillId="0" borderId="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0" fontId="15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/>
    </xf>
    <xf numFmtId="0" fontId="28" fillId="0" borderId="0" xfId="0" applyFont="1" applyAlignment="1">
      <alignment horizontal="right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center"/>
    </xf>
    <xf numFmtId="0" fontId="28" fillId="0" borderId="6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16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right" vertical="center"/>
    </xf>
    <xf numFmtId="0" fontId="28" fillId="0" borderId="27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28" xfId="0" applyFont="1" applyFill="1" applyBorder="1" applyAlignment="1">
      <alignment horizontal="left" vertical="center"/>
    </xf>
    <xf numFmtId="0" fontId="28" fillId="0" borderId="29" xfId="0" applyFont="1" applyFill="1" applyBorder="1" applyAlignment="1">
      <alignment horizontal="left" vertical="center" wrapText="1"/>
    </xf>
    <xf numFmtId="0" fontId="28" fillId="0" borderId="30" xfId="0" applyFont="1" applyFill="1" applyBorder="1" applyAlignment="1">
      <alignment horizontal="left" vertical="center" wrapText="1"/>
    </xf>
    <xf numFmtId="0" fontId="28" fillId="0" borderId="31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right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0" fillId="0" borderId="5" xfId="0" applyFont="1" applyFill="1" applyBorder="1" applyAlignment="1">
      <alignment horizontal="right" vertical="center" indent="1"/>
    </xf>
    <xf numFmtId="0" fontId="29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right" vertical="center" indent="1"/>
    </xf>
    <xf numFmtId="0" fontId="29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right" vertical="center" indent="1"/>
    </xf>
    <xf numFmtId="0" fontId="29" fillId="0" borderId="12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righ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Border="1" applyAlignment="1">
      <alignment horizontal="right" readingOrder="2"/>
    </xf>
    <xf numFmtId="0" fontId="22" fillId="0" borderId="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right" readingOrder="2"/>
    </xf>
    <xf numFmtId="0" fontId="15" fillId="0" borderId="15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8" fillId="0" borderId="16" xfId="0" applyFont="1" applyFill="1" applyBorder="1" applyAlignment="1">
      <alignment horizontal="right" vertical="center" wrapText="1"/>
    </xf>
    <xf numFmtId="0" fontId="28" fillId="0" borderId="14" xfId="0" applyFont="1" applyFill="1" applyBorder="1" applyAlignment="1">
      <alignment horizontal="right" vertical="center" wrapText="1"/>
    </xf>
    <xf numFmtId="0" fontId="10" fillId="0" borderId="16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</cellXfs>
  <cellStyles count="5">
    <cellStyle name="Normal" xfId="0" builtinId="0"/>
    <cellStyle name="Normal 2" xfId="1"/>
    <cellStyle name="Normal_Sheet1" xfId="2"/>
    <cellStyle name="Normal_جدول  15باجر اسوي" xfId="3"/>
    <cellStyle name="Normal_جدول 16باجر اسوي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4105275</xdr:colOff>
      <xdr:row>3</xdr:row>
      <xdr:rowOff>3333750</xdr:rowOff>
    </xdr:from>
    <xdr:to>
      <xdr:col>0</xdr:col>
      <xdr:colOff>504825</xdr:colOff>
      <xdr:row>3</xdr:row>
      <xdr:rowOff>1019175</xdr:rowOff>
    </xdr:to>
    <xdr:sp macro="" textlink="">
      <xdr:nvSpPr>
        <xdr:cNvPr id="61987" name="Line 1"/>
        <xdr:cNvSpPr>
          <a:spLocks noChangeShapeType="1"/>
        </xdr:cNvSpPr>
      </xdr:nvSpPr>
      <xdr:spPr bwMode="auto">
        <a:xfrm flipH="1">
          <a:off x="1556194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5238750</xdr:colOff>
      <xdr:row>3</xdr:row>
      <xdr:rowOff>2619375</xdr:rowOff>
    </xdr:from>
    <xdr:to>
      <xdr:col>0</xdr:col>
      <xdr:colOff>504825</xdr:colOff>
      <xdr:row>3</xdr:row>
      <xdr:rowOff>1019175</xdr:rowOff>
    </xdr:to>
    <xdr:sp macro="" textlink="">
      <xdr:nvSpPr>
        <xdr:cNvPr id="61988" name="Line 2"/>
        <xdr:cNvSpPr>
          <a:spLocks noChangeShapeType="1"/>
        </xdr:cNvSpPr>
      </xdr:nvSpPr>
      <xdr:spPr bwMode="auto">
        <a:xfrm>
          <a:off x="1556194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361950</xdr:rowOff>
    </xdr:from>
    <xdr:to>
      <xdr:col>16</xdr:col>
      <xdr:colOff>0</xdr:colOff>
      <xdr:row>11</xdr:row>
      <xdr:rowOff>0</xdr:rowOff>
    </xdr:to>
    <xdr:sp macro="" textlink="">
      <xdr:nvSpPr>
        <xdr:cNvPr id="6931" name="Line 1"/>
        <xdr:cNvSpPr>
          <a:spLocks noChangeShapeType="1"/>
        </xdr:cNvSpPr>
      </xdr:nvSpPr>
      <xdr:spPr bwMode="auto">
        <a:xfrm flipH="1">
          <a:off x="146161125" y="26574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مخصص 1">
      <a:majorFont>
        <a:latin typeface="Times New Roman"/>
        <a:ea typeface=""/>
        <a:cs typeface="Times New Roman"/>
      </a:majorFont>
      <a:minorFont>
        <a:latin typeface="Simplified Arabic"/>
        <a:ea typeface="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25"/>
  <sheetViews>
    <sheetView rightToLeft="1" view="pageBreakPreview" zoomScale="75" zoomScaleNormal="75" workbookViewId="0">
      <selection activeCell="F32" sqref="F32"/>
    </sheetView>
  </sheetViews>
  <sheetFormatPr defaultRowHeight="12.75"/>
  <cols>
    <col min="1" max="1" width="16.5703125" customWidth="1"/>
    <col min="2" max="2" width="11" customWidth="1"/>
    <col min="3" max="3" width="13.5703125" customWidth="1"/>
    <col min="4" max="4" width="12.140625" customWidth="1"/>
    <col min="5" max="5" width="9.140625" customWidth="1"/>
    <col min="6" max="6" width="17.7109375" customWidth="1"/>
    <col min="7" max="7" width="19.28515625" customWidth="1"/>
    <col min="8" max="8" width="20" bestFit="1" customWidth="1"/>
    <col min="9" max="9" width="10.7109375" customWidth="1"/>
    <col min="10" max="10" width="16" bestFit="1" customWidth="1"/>
  </cols>
  <sheetData>
    <row r="1" spans="1:14" s="3" customFormat="1" ht="21.75" customHeight="1">
      <c r="A1" s="531" t="s">
        <v>562</v>
      </c>
      <c r="B1" s="531"/>
      <c r="C1" s="531"/>
      <c r="D1" s="531"/>
      <c r="E1" s="531"/>
      <c r="F1" s="531"/>
      <c r="G1" s="531"/>
      <c r="H1" s="531"/>
      <c r="I1" s="531"/>
      <c r="J1" s="531"/>
      <c r="K1" s="5"/>
      <c r="L1" s="5"/>
      <c r="M1" s="5"/>
      <c r="N1" s="5"/>
    </row>
    <row r="2" spans="1:14" s="3" customFormat="1" ht="21.75" customHeight="1">
      <c r="A2" s="546" t="s">
        <v>563</v>
      </c>
      <c r="B2" s="546"/>
      <c r="C2" s="546"/>
      <c r="D2" s="546"/>
      <c r="E2" s="546"/>
      <c r="F2" s="546"/>
      <c r="G2" s="546"/>
      <c r="H2" s="546"/>
      <c r="I2" s="546"/>
      <c r="J2" s="546"/>
      <c r="K2" s="5"/>
      <c r="L2" s="5"/>
      <c r="M2" s="5"/>
      <c r="N2" s="5"/>
    </row>
    <row r="3" spans="1:14" s="3" customFormat="1" ht="21.75" customHeight="1" thickBot="1">
      <c r="A3" s="536" t="s">
        <v>265</v>
      </c>
      <c r="B3" s="536"/>
      <c r="C3" s="536"/>
      <c r="D3" s="536"/>
      <c r="E3" s="536"/>
      <c r="F3" s="536"/>
      <c r="G3" s="536"/>
      <c r="H3" s="536"/>
      <c r="I3" s="536"/>
      <c r="J3" s="278" t="s">
        <v>507</v>
      </c>
      <c r="K3" s="5"/>
      <c r="L3" s="5"/>
      <c r="M3" s="5"/>
      <c r="N3" s="5"/>
    </row>
    <row r="4" spans="1:14" s="13" customFormat="1" ht="19.5" customHeight="1" thickTop="1">
      <c r="A4" s="541" t="s">
        <v>1</v>
      </c>
      <c r="B4" s="541" t="s">
        <v>528</v>
      </c>
      <c r="C4" s="541"/>
      <c r="D4" s="541"/>
      <c r="E4" s="541"/>
      <c r="F4" s="541" t="s">
        <v>42</v>
      </c>
      <c r="G4" s="542" t="s">
        <v>245</v>
      </c>
      <c r="H4" s="542" t="s">
        <v>237</v>
      </c>
      <c r="I4" s="541" t="s">
        <v>8</v>
      </c>
      <c r="J4" s="537" t="s">
        <v>313</v>
      </c>
    </row>
    <row r="5" spans="1:14" s="13" customFormat="1" ht="19.5" customHeight="1">
      <c r="A5" s="544"/>
      <c r="B5" s="540" t="s">
        <v>330</v>
      </c>
      <c r="C5" s="540"/>
      <c r="D5" s="540"/>
      <c r="E5" s="540"/>
      <c r="F5" s="544"/>
      <c r="G5" s="543"/>
      <c r="H5" s="543"/>
      <c r="I5" s="544"/>
      <c r="J5" s="538"/>
    </row>
    <row r="6" spans="1:14" s="13" customFormat="1" ht="12.75" customHeight="1">
      <c r="A6" s="544"/>
      <c r="B6" s="62" t="s">
        <v>43</v>
      </c>
      <c r="C6" s="62" t="s">
        <v>44</v>
      </c>
      <c r="D6" s="62" t="s">
        <v>45</v>
      </c>
      <c r="E6" s="62" t="s">
        <v>0</v>
      </c>
      <c r="F6" s="544"/>
      <c r="G6" s="543"/>
      <c r="H6" s="543"/>
      <c r="I6" s="544"/>
      <c r="J6" s="538"/>
    </row>
    <row r="7" spans="1:14" s="13" customFormat="1" ht="42" customHeight="1" thickBot="1">
      <c r="A7" s="545"/>
      <c r="B7" s="256" t="s">
        <v>331</v>
      </c>
      <c r="C7" s="256" t="s">
        <v>332</v>
      </c>
      <c r="D7" s="256" t="s">
        <v>333</v>
      </c>
      <c r="E7" s="256" t="s">
        <v>329</v>
      </c>
      <c r="F7" s="255" t="s">
        <v>334</v>
      </c>
      <c r="G7" s="255" t="s">
        <v>335</v>
      </c>
      <c r="H7" s="255" t="s">
        <v>336</v>
      </c>
      <c r="I7" s="257" t="s">
        <v>329</v>
      </c>
      <c r="J7" s="539"/>
    </row>
    <row r="8" spans="1:14" s="6" customFormat="1" ht="20.100000000000001" customHeight="1" thickTop="1">
      <c r="A8" s="63" t="s">
        <v>12</v>
      </c>
      <c r="B8" s="57">
        <v>0</v>
      </c>
      <c r="C8" s="57">
        <v>1</v>
      </c>
      <c r="D8" s="57">
        <v>1</v>
      </c>
      <c r="E8" s="57">
        <f t="shared" ref="E8:E16" si="0">SUM(B8:D8)</f>
        <v>2</v>
      </c>
      <c r="F8" s="57">
        <v>1</v>
      </c>
      <c r="G8" s="57">
        <v>0</v>
      </c>
      <c r="H8" s="57">
        <v>5</v>
      </c>
      <c r="I8" s="57">
        <f>SUM(F8:H8,E8)</f>
        <v>8</v>
      </c>
      <c r="J8" s="249" t="s">
        <v>314</v>
      </c>
    </row>
    <row r="9" spans="1:14" s="6" customFormat="1" ht="20.100000000000001" customHeight="1">
      <c r="A9" s="64" t="s">
        <v>13</v>
      </c>
      <c r="B9" s="58">
        <v>0</v>
      </c>
      <c r="C9" s="58">
        <v>1</v>
      </c>
      <c r="D9" s="58">
        <v>0</v>
      </c>
      <c r="E9" s="58">
        <f t="shared" si="0"/>
        <v>1</v>
      </c>
      <c r="F9" s="58">
        <v>1</v>
      </c>
      <c r="G9" s="58">
        <v>0</v>
      </c>
      <c r="H9" s="58">
        <v>1</v>
      </c>
      <c r="I9" s="58">
        <f t="shared" ref="I9:I22" si="1">SUM(F9:H9,E9)</f>
        <v>3</v>
      </c>
      <c r="J9" s="251" t="s">
        <v>315</v>
      </c>
    </row>
    <row r="10" spans="1:14" s="6" customFormat="1" ht="20.100000000000001" customHeight="1">
      <c r="A10" s="64" t="s">
        <v>14</v>
      </c>
      <c r="B10" s="58">
        <v>0</v>
      </c>
      <c r="C10" s="58">
        <v>1</v>
      </c>
      <c r="D10" s="58">
        <v>0</v>
      </c>
      <c r="E10" s="58">
        <f t="shared" si="0"/>
        <v>1</v>
      </c>
      <c r="F10" s="58">
        <v>1</v>
      </c>
      <c r="G10" s="58">
        <v>0</v>
      </c>
      <c r="H10" s="58">
        <v>3</v>
      </c>
      <c r="I10" s="58">
        <f t="shared" si="1"/>
        <v>5</v>
      </c>
      <c r="J10" s="251" t="s">
        <v>316</v>
      </c>
    </row>
    <row r="11" spans="1:14" s="6" customFormat="1" ht="20.100000000000001" customHeight="1">
      <c r="A11" s="64" t="s">
        <v>15</v>
      </c>
      <c r="B11" s="58">
        <v>0</v>
      </c>
      <c r="C11" s="58">
        <v>1</v>
      </c>
      <c r="D11" s="58">
        <v>0</v>
      </c>
      <c r="E11" s="58">
        <f t="shared" si="0"/>
        <v>1</v>
      </c>
      <c r="F11" s="58">
        <v>0</v>
      </c>
      <c r="G11" s="58">
        <v>0</v>
      </c>
      <c r="H11" s="58">
        <v>1</v>
      </c>
      <c r="I11" s="58">
        <f t="shared" si="1"/>
        <v>2</v>
      </c>
      <c r="J11" s="251" t="s">
        <v>317</v>
      </c>
    </row>
    <row r="12" spans="1:14" s="6" customFormat="1" ht="20.100000000000001" customHeight="1">
      <c r="A12" s="64" t="s">
        <v>16</v>
      </c>
      <c r="B12" s="58">
        <v>1</v>
      </c>
      <c r="C12" s="58">
        <v>1</v>
      </c>
      <c r="D12" s="58">
        <v>2</v>
      </c>
      <c r="E12" s="58">
        <f t="shared" si="0"/>
        <v>4</v>
      </c>
      <c r="F12" s="58">
        <v>2</v>
      </c>
      <c r="G12" s="58">
        <v>1</v>
      </c>
      <c r="H12" s="58">
        <v>24</v>
      </c>
      <c r="I12" s="58">
        <f t="shared" si="1"/>
        <v>31</v>
      </c>
      <c r="J12" s="251" t="s">
        <v>318</v>
      </c>
    </row>
    <row r="13" spans="1:14" s="6" customFormat="1" ht="20.100000000000001" customHeight="1">
      <c r="A13" s="64" t="s">
        <v>17</v>
      </c>
      <c r="B13" s="58">
        <v>0</v>
      </c>
      <c r="C13" s="58">
        <v>0</v>
      </c>
      <c r="D13" s="58">
        <v>0</v>
      </c>
      <c r="E13" s="58">
        <f t="shared" si="0"/>
        <v>0</v>
      </c>
      <c r="F13" s="58">
        <v>0</v>
      </c>
      <c r="G13" s="58">
        <v>0</v>
      </c>
      <c r="H13" s="58">
        <v>3</v>
      </c>
      <c r="I13" s="58">
        <f t="shared" si="1"/>
        <v>3</v>
      </c>
      <c r="J13" s="251" t="s">
        <v>319</v>
      </c>
    </row>
    <row r="14" spans="1:14" s="6" customFormat="1" ht="20.100000000000001" customHeight="1">
      <c r="A14" s="64" t="s">
        <v>18</v>
      </c>
      <c r="B14" s="58">
        <v>0</v>
      </c>
      <c r="C14" s="58">
        <v>1</v>
      </c>
      <c r="D14" s="58">
        <v>1</v>
      </c>
      <c r="E14" s="58">
        <f t="shared" si="0"/>
        <v>2</v>
      </c>
      <c r="F14" s="58">
        <v>1</v>
      </c>
      <c r="G14" s="58">
        <v>0</v>
      </c>
      <c r="H14" s="58">
        <v>2</v>
      </c>
      <c r="I14" s="58">
        <f t="shared" si="1"/>
        <v>5</v>
      </c>
      <c r="J14" s="251" t="s">
        <v>320</v>
      </c>
    </row>
    <row r="15" spans="1:14" s="6" customFormat="1" ht="20.100000000000001" customHeight="1">
      <c r="A15" s="64" t="s">
        <v>19</v>
      </c>
      <c r="B15" s="58">
        <v>0</v>
      </c>
      <c r="C15" s="58">
        <v>1</v>
      </c>
      <c r="D15" s="58">
        <v>0</v>
      </c>
      <c r="E15" s="58">
        <f t="shared" si="0"/>
        <v>1</v>
      </c>
      <c r="F15" s="58">
        <v>1</v>
      </c>
      <c r="G15" s="58">
        <v>1</v>
      </c>
      <c r="H15" s="58">
        <v>2</v>
      </c>
      <c r="I15" s="58">
        <f t="shared" si="1"/>
        <v>5</v>
      </c>
      <c r="J15" s="251" t="s">
        <v>321</v>
      </c>
    </row>
    <row r="16" spans="1:14" s="6" customFormat="1" ht="20.100000000000001" customHeight="1">
      <c r="A16" s="64" t="s">
        <v>20</v>
      </c>
      <c r="B16" s="58">
        <v>0</v>
      </c>
      <c r="C16" s="58">
        <v>1</v>
      </c>
      <c r="D16" s="58">
        <v>0</v>
      </c>
      <c r="E16" s="58">
        <f t="shared" si="0"/>
        <v>1</v>
      </c>
      <c r="F16" s="58">
        <v>1</v>
      </c>
      <c r="G16" s="58">
        <v>0</v>
      </c>
      <c r="H16" s="58">
        <v>5</v>
      </c>
      <c r="I16" s="58">
        <f t="shared" si="1"/>
        <v>7</v>
      </c>
      <c r="J16" s="251" t="s">
        <v>322</v>
      </c>
    </row>
    <row r="17" spans="1:12" s="6" customFormat="1" ht="20.100000000000001" customHeight="1">
      <c r="A17" s="64" t="s">
        <v>21</v>
      </c>
      <c r="B17" s="58">
        <v>0</v>
      </c>
      <c r="C17" s="58">
        <v>1</v>
      </c>
      <c r="D17" s="58">
        <v>1</v>
      </c>
      <c r="E17" s="58">
        <f t="shared" ref="E17:E22" si="2">SUM(B17:D17)</f>
        <v>2</v>
      </c>
      <c r="F17" s="58">
        <v>1</v>
      </c>
      <c r="G17" s="58">
        <v>0</v>
      </c>
      <c r="H17" s="58">
        <v>3</v>
      </c>
      <c r="I17" s="58">
        <f t="shared" si="1"/>
        <v>6</v>
      </c>
      <c r="J17" s="251" t="s">
        <v>323</v>
      </c>
    </row>
    <row r="18" spans="1:12" s="6" customFormat="1" ht="20.100000000000001" customHeight="1">
      <c r="A18" s="64" t="s">
        <v>22</v>
      </c>
      <c r="B18" s="58">
        <v>0</v>
      </c>
      <c r="C18" s="58">
        <v>1</v>
      </c>
      <c r="D18" s="58">
        <v>0</v>
      </c>
      <c r="E18" s="58">
        <f t="shared" si="2"/>
        <v>1</v>
      </c>
      <c r="F18" s="58">
        <v>0</v>
      </c>
      <c r="G18" s="58">
        <v>0</v>
      </c>
      <c r="H18" s="58">
        <v>4</v>
      </c>
      <c r="I18" s="58">
        <f t="shared" si="1"/>
        <v>5</v>
      </c>
      <c r="J18" s="251" t="s">
        <v>324</v>
      </c>
    </row>
    <row r="19" spans="1:12" s="6" customFormat="1" ht="20.100000000000001" customHeight="1">
      <c r="A19" s="64" t="s">
        <v>23</v>
      </c>
      <c r="B19" s="58">
        <v>1</v>
      </c>
      <c r="C19" s="58">
        <v>1</v>
      </c>
      <c r="D19" s="58">
        <v>1</v>
      </c>
      <c r="E19" s="58">
        <f t="shared" si="2"/>
        <v>3</v>
      </c>
      <c r="F19" s="58">
        <v>0</v>
      </c>
      <c r="G19" s="58">
        <v>0</v>
      </c>
      <c r="H19" s="58">
        <v>1</v>
      </c>
      <c r="I19" s="58">
        <f t="shared" si="1"/>
        <v>4</v>
      </c>
      <c r="J19" s="251" t="s">
        <v>325</v>
      </c>
    </row>
    <row r="20" spans="1:12" s="6" customFormat="1" ht="20.100000000000001" customHeight="1">
      <c r="A20" s="64" t="s">
        <v>24</v>
      </c>
      <c r="B20" s="58">
        <v>0</v>
      </c>
      <c r="C20" s="58">
        <v>1</v>
      </c>
      <c r="D20" s="58">
        <v>0</v>
      </c>
      <c r="E20" s="58">
        <f t="shared" si="2"/>
        <v>1</v>
      </c>
      <c r="F20" s="58">
        <v>0</v>
      </c>
      <c r="G20" s="58">
        <v>0</v>
      </c>
      <c r="H20" s="58">
        <v>3</v>
      </c>
      <c r="I20" s="58">
        <f t="shared" si="1"/>
        <v>4</v>
      </c>
      <c r="J20" s="251" t="s">
        <v>326</v>
      </c>
    </row>
    <row r="21" spans="1:12" s="6" customFormat="1" ht="20.100000000000001" customHeight="1">
      <c r="A21" s="64" t="s">
        <v>25</v>
      </c>
      <c r="B21" s="58">
        <v>0</v>
      </c>
      <c r="C21" s="58">
        <v>1</v>
      </c>
      <c r="D21" s="58">
        <v>0</v>
      </c>
      <c r="E21" s="58">
        <f t="shared" si="2"/>
        <v>1</v>
      </c>
      <c r="F21" s="58">
        <v>1</v>
      </c>
      <c r="G21" s="58">
        <v>0</v>
      </c>
      <c r="H21" s="58">
        <v>1</v>
      </c>
      <c r="I21" s="58">
        <f t="shared" si="1"/>
        <v>3</v>
      </c>
      <c r="J21" s="252" t="s">
        <v>327</v>
      </c>
    </row>
    <row r="22" spans="1:12" s="6" customFormat="1" ht="20.100000000000001" customHeight="1" thickBot="1">
      <c r="A22" s="65" t="s">
        <v>26</v>
      </c>
      <c r="B22" s="59">
        <v>0</v>
      </c>
      <c r="C22" s="59">
        <v>1</v>
      </c>
      <c r="D22" s="59">
        <v>0</v>
      </c>
      <c r="E22" s="59">
        <f t="shared" si="2"/>
        <v>1</v>
      </c>
      <c r="F22" s="59">
        <v>1</v>
      </c>
      <c r="G22" s="59">
        <v>0</v>
      </c>
      <c r="H22" s="59">
        <v>5</v>
      </c>
      <c r="I22" s="59">
        <f t="shared" si="1"/>
        <v>7</v>
      </c>
      <c r="J22" s="253" t="s">
        <v>328</v>
      </c>
    </row>
    <row r="23" spans="1:12" s="6" customFormat="1" ht="24" customHeight="1" thickTop="1" thickBot="1">
      <c r="A23" s="60" t="s">
        <v>8</v>
      </c>
      <c r="B23" s="61">
        <f t="shared" ref="B23:I23" si="3">SUM(B8:B22)</f>
        <v>2</v>
      </c>
      <c r="C23" s="61">
        <f t="shared" si="3"/>
        <v>14</v>
      </c>
      <c r="D23" s="61">
        <f t="shared" si="3"/>
        <v>6</v>
      </c>
      <c r="E23" s="61">
        <f t="shared" si="3"/>
        <v>22</v>
      </c>
      <c r="F23" s="61">
        <f>SUM(F8:F22)</f>
        <v>11</v>
      </c>
      <c r="G23" s="61">
        <f t="shared" si="3"/>
        <v>2</v>
      </c>
      <c r="H23" s="61">
        <f t="shared" si="3"/>
        <v>63</v>
      </c>
      <c r="I23" s="61">
        <f t="shared" si="3"/>
        <v>98</v>
      </c>
      <c r="J23" s="250" t="s">
        <v>329</v>
      </c>
    </row>
    <row r="24" spans="1:12" ht="20.100000000000001" customHeight="1" thickTop="1">
      <c r="A24" s="532" t="s">
        <v>241</v>
      </c>
      <c r="B24" s="532"/>
      <c r="C24" s="532"/>
      <c r="D24" s="532"/>
      <c r="E24" s="532"/>
      <c r="F24" s="254"/>
      <c r="G24" s="534" t="s">
        <v>337</v>
      </c>
      <c r="H24" s="534"/>
      <c r="I24" s="534"/>
      <c r="J24" s="534"/>
      <c r="K24" s="258"/>
      <c r="L24" s="11"/>
    </row>
    <row r="25" spans="1:12" ht="13.5" customHeight="1">
      <c r="A25" s="533"/>
      <c r="B25" s="533"/>
      <c r="C25" s="533"/>
      <c r="D25" s="533"/>
      <c r="E25" s="533"/>
      <c r="G25" s="535"/>
      <c r="H25" s="535"/>
      <c r="I25" s="535"/>
      <c r="J25" s="535"/>
      <c r="K25" s="11"/>
      <c r="L25" s="11"/>
    </row>
  </sheetData>
  <mergeCells count="13">
    <mergeCell ref="A1:J1"/>
    <mergeCell ref="A24:E25"/>
    <mergeCell ref="G24:J25"/>
    <mergeCell ref="A3:I3"/>
    <mergeCell ref="J4:J7"/>
    <mergeCell ref="B5:E5"/>
    <mergeCell ref="B4:E4"/>
    <mergeCell ref="G4:G6"/>
    <mergeCell ref="F4:F6"/>
    <mergeCell ref="H4:H6"/>
    <mergeCell ref="I4:I6"/>
    <mergeCell ref="A4:A7"/>
    <mergeCell ref="A2:J2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&amp;C&amp;11 &amp;"Arial,Bold"&amp;12 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26"/>
  <sheetViews>
    <sheetView rightToLeft="1" view="pageBreakPreview" zoomScale="75" zoomScaleNormal="90" zoomScaleSheetLayoutView="75" workbookViewId="0">
      <selection activeCell="Z21" sqref="Z21"/>
    </sheetView>
  </sheetViews>
  <sheetFormatPr defaultRowHeight="12.75"/>
  <cols>
    <col min="1" max="1" width="13.140625" customWidth="1"/>
    <col min="2" max="2" width="19.5703125" customWidth="1"/>
    <col min="3" max="3" width="6" customWidth="1"/>
    <col min="4" max="4" width="5.5703125" customWidth="1"/>
    <col min="5" max="5" width="5.28515625" customWidth="1"/>
    <col min="6" max="6" width="5.5703125" customWidth="1"/>
    <col min="7" max="16" width="6" customWidth="1"/>
    <col min="17" max="18" width="7.140625" customWidth="1"/>
    <col min="19" max="19" width="7.7109375" customWidth="1"/>
    <col min="20" max="20" width="17.7109375" customWidth="1"/>
    <col min="21" max="21" width="13.28515625" customWidth="1"/>
  </cols>
  <sheetData>
    <row r="1" spans="1:21" s="1" customFormat="1" ht="24" customHeight="1">
      <c r="A1" s="627"/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  <c r="S1" s="627"/>
    </row>
    <row r="2" spans="1:21" ht="24.75" customHeight="1">
      <c r="A2" s="627" t="s">
        <v>580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</row>
    <row r="3" spans="1:21" ht="24.75" customHeight="1">
      <c r="A3" s="629" t="s">
        <v>581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</row>
    <row r="4" spans="1:21" ht="24.75" customHeight="1" thickBot="1">
      <c r="A4" s="628" t="s">
        <v>273</v>
      </c>
      <c r="B4" s="628"/>
      <c r="C4" s="628"/>
      <c r="D4" s="628"/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628"/>
      <c r="R4" s="628"/>
      <c r="S4" s="628"/>
      <c r="T4" s="630" t="s">
        <v>517</v>
      </c>
      <c r="U4" s="630"/>
    </row>
    <row r="5" spans="1:21" ht="20.100000000000001" customHeight="1" thickTop="1">
      <c r="A5" s="613" t="s">
        <v>74</v>
      </c>
      <c r="B5" s="613"/>
      <c r="C5" s="608" t="s">
        <v>53</v>
      </c>
      <c r="D5" s="608"/>
      <c r="E5" s="608" t="s">
        <v>54</v>
      </c>
      <c r="F5" s="608"/>
      <c r="G5" s="608" t="s">
        <v>55</v>
      </c>
      <c r="H5" s="608"/>
      <c r="I5" s="608" t="s">
        <v>56</v>
      </c>
      <c r="J5" s="608"/>
      <c r="K5" s="608" t="s">
        <v>57</v>
      </c>
      <c r="L5" s="608"/>
      <c r="M5" s="608" t="s">
        <v>58</v>
      </c>
      <c r="N5" s="608"/>
      <c r="O5" s="608" t="s">
        <v>59</v>
      </c>
      <c r="P5" s="608"/>
      <c r="Q5" s="608" t="s">
        <v>73</v>
      </c>
      <c r="R5" s="608"/>
      <c r="S5" s="608"/>
      <c r="T5" s="617" t="s">
        <v>367</v>
      </c>
      <c r="U5" s="617"/>
    </row>
    <row r="6" spans="1:21" ht="20.100000000000001" customHeight="1">
      <c r="A6" s="614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4"/>
      <c r="O6" s="614"/>
      <c r="P6" s="614"/>
      <c r="Q6" s="626" t="s">
        <v>366</v>
      </c>
      <c r="R6" s="626"/>
      <c r="S6" s="626"/>
      <c r="T6" s="618"/>
      <c r="U6" s="618"/>
    </row>
    <row r="7" spans="1:21" ht="20.100000000000001" customHeight="1">
      <c r="A7" s="614"/>
      <c r="B7" s="614"/>
      <c r="C7" s="96" t="s">
        <v>9</v>
      </c>
      <c r="D7" s="96" t="s">
        <v>10</v>
      </c>
      <c r="E7" s="96" t="s">
        <v>9</v>
      </c>
      <c r="F7" s="96" t="s">
        <v>10</v>
      </c>
      <c r="G7" s="96" t="s">
        <v>9</v>
      </c>
      <c r="H7" s="96" t="s">
        <v>10</v>
      </c>
      <c r="I7" s="96" t="s">
        <v>9</v>
      </c>
      <c r="J7" s="96" t="s">
        <v>10</v>
      </c>
      <c r="K7" s="96" t="s">
        <v>9</v>
      </c>
      <c r="L7" s="96" t="s">
        <v>10</v>
      </c>
      <c r="M7" s="96" t="s">
        <v>9</v>
      </c>
      <c r="N7" s="96" t="s">
        <v>10</v>
      </c>
      <c r="O7" s="96" t="s">
        <v>9</v>
      </c>
      <c r="P7" s="96" t="s">
        <v>10</v>
      </c>
      <c r="Q7" s="96" t="s">
        <v>9</v>
      </c>
      <c r="R7" s="96" t="s">
        <v>10</v>
      </c>
      <c r="S7" s="451" t="s">
        <v>11</v>
      </c>
      <c r="T7" s="618"/>
      <c r="U7" s="618"/>
    </row>
    <row r="8" spans="1:21" ht="20.100000000000001" customHeight="1" thickBot="1">
      <c r="A8" s="614"/>
      <c r="B8" s="614"/>
      <c r="C8" s="330" t="s">
        <v>347</v>
      </c>
      <c r="D8" s="330" t="s">
        <v>348</v>
      </c>
      <c r="E8" s="330" t="s">
        <v>347</v>
      </c>
      <c r="F8" s="330" t="s">
        <v>348</v>
      </c>
      <c r="G8" s="330" t="s">
        <v>347</v>
      </c>
      <c r="H8" s="330" t="s">
        <v>348</v>
      </c>
      <c r="I8" s="330" t="s">
        <v>347</v>
      </c>
      <c r="J8" s="330" t="s">
        <v>348</v>
      </c>
      <c r="K8" s="330" t="s">
        <v>347</v>
      </c>
      <c r="L8" s="330" t="s">
        <v>348</v>
      </c>
      <c r="M8" s="330" t="s">
        <v>347</v>
      </c>
      <c r="N8" s="330" t="s">
        <v>348</v>
      </c>
      <c r="O8" s="330" t="s">
        <v>347</v>
      </c>
      <c r="P8" s="330" t="s">
        <v>348</v>
      </c>
      <c r="Q8" s="330" t="s">
        <v>347</v>
      </c>
      <c r="R8" s="330" t="s">
        <v>348</v>
      </c>
      <c r="S8" s="329" t="s">
        <v>349</v>
      </c>
      <c r="T8" s="619"/>
      <c r="U8" s="619"/>
    </row>
    <row r="9" spans="1:21" ht="24.75" customHeight="1" thickTop="1">
      <c r="A9" s="635" t="s">
        <v>214</v>
      </c>
      <c r="B9" s="635"/>
      <c r="C9" s="526">
        <v>1</v>
      </c>
      <c r="D9" s="526">
        <v>1</v>
      </c>
      <c r="E9" s="526">
        <v>0</v>
      </c>
      <c r="F9" s="526">
        <v>0</v>
      </c>
      <c r="G9" s="526">
        <v>8</v>
      </c>
      <c r="H9" s="526">
        <v>2</v>
      </c>
      <c r="I9" s="526">
        <v>19</v>
      </c>
      <c r="J9" s="526">
        <v>6</v>
      </c>
      <c r="K9" s="526">
        <v>13</v>
      </c>
      <c r="L9" s="526">
        <v>6</v>
      </c>
      <c r="M9" s="526">
        <v>11</v>
      </c>
      <c r="N9" s="526">
        <v>3</v>
      </c>
      <c r="O9" s="526">
        <v>5</v>
      </c>
      <c r="P9" s="526">
        <v>0</v>
      </c>
      <c r="Q9" s="526">
        <f>SUM(O9,M9,K9,I9,G9,E9,C9)</f>
        <v>57</v>
      </c>
      <c r="R9" s="115">
        <f>SUM(P9,N9,L9,J9,H9,F9,D9)</f>
        <v>18</v>
      </c>
      <c r="S9" s="115">
        <f>SUM(Q9:R9)</f>
        <v>75</v>
      </c>
      <c r="T9" s="625" t="s">
        <v>368</v>
      </c>
      <c r="U9" s="625"/>
    </row>
    <row r="10" spans="1:21" ht="24.75" customHeight="1">
      <c r="A10" s="632" t="s">
        <v>75</v>
      </c>
      <c r="B10" s="632"/>
      <c r="C10" s="246">
        <v>2</v>
      </c>
      <c r="D10" s="246">
        <v>0</v>
      </c>
      <c r="E10" s="246">
        <v>1</v>
      </c>
      <c r="F10" s="246">
        <v>0</v>
      </c>
      <c r="G10" s="246">
        <v>4</v>
      </c>
      <c r="H10" s="246">
        <v>3</v>
      </c>
      <c r="I10" s="246">
        <v>5</v>
      </c>
      <c r="J10" s="246">
        <v>0</v>
      </c>
      <c r="K10" s="246">
        <v>4</v>
      </c>
      <c r="L10" s="246">
        <v>1</v>
      </c>
      <c r="M10" s="246">
        <v>3</v>
      </c>
      <c r="N10" s="246">
        <v>1</v>
      </c>
      <c r="O10" s="246">
        <v>0</v>
      </c>
      <c r="P10" s="246">
        <v>0</v>
      </c>
      <c r="Q10" s="246">
        <f t="shared" ref="Q10:Q20" si="0">SUM(O10,M10,K10,I10,G10,E10,C10)</f>
        <v>19</v>
      </c>
      <c r="R10" s="71">
        <f t="shared" ref="R10:R20" si="1">SUM(P10,N10,L10,J10,H10,F10,D10)</f>
        <v>5</v>
      </c>
      <c r="S10" s="71">
        <f t="shared" ref="S10:S20" si="2">SUM(Q10:R10)</f>
        <v>24</v>
      </c>
      <c r="T10" s="622" t="s">
        <v>369</v>
      </c>
      <c r="U10" s="622"/>
    </row>
    <row r="11" spans="1:21" ht="24.75" customHeight="1">
      <c r="A11" s="632" t="s">
        <v>76</v>
      </c>
      <c r="B11" s="632"/>
      <c r="C11" s="246">
        <v>0</v>
      </c>
      <c r="D11" s="246">
        <v>0</v>
      </c>
      <c r="E11" s="246">
        <v>2</v>
      </c>
      <c r="F11" s="246">
        <v>0</v>
      </c>
      <c r="G11" s="246">
        <v>5</v>
      </c>
      <c r="H11" s="246">
        <v>1</v>
      </c>
      <c r="I11" s="246">
        <v>1</v>
      </c>
      <c r="J11" s="246">
        <v>5</v>
      </c>
      <c r="K11" s="246">
        <v>7</v>
      </c>
      <c r="L11" s="246">
        <v>6</v>
      </c>
      <c r="M11" s="246">
        <v>3</v>
      </c>
      <c r="N11" s="246">
        <v>7</v>
      </c>
      <c r="O11" s="246">
        <v>2</v>
      </c>
      <c r="P11" s="246">
        <v>0</v>
      </c>
      <c r="Q11" s="246">
        <f t="shared" si="0"/>
        <v>20</v>
      </c>
      <c r="R11" s="71">
        <f t="shared" si="1"/>
        <v>19</v>
      </c>
      <c r="S11" s="71">
        <f t="shared" si="2"/>
        <v>39</v>
      </c>
      <c r="T11" s="622" t="s">
        <v>370</v>
      </c>
      <c r="U11" s="622"/>
    </row>
    <row r="12" spans="1:21" ht="24.75" customHeight="1">
      <c r="A12" s="632" t="s">
        <v>77</v>
      </c>
      <c r="B12" s="632"/>
      <c r="C12" s="246">
        <v>3</v>
      </c>
      <c r="D12" s="246">
        <v>8</v>
      </c>
      <c r="E12" s="246">
        <v>7</v>
      </c>
      <c r="F12" s="246">
        <v>1</v>
      </c>
      <c r="G12" s="246">
        <v>1</v>
      </c>
      <c r="H12" s="246">
        <v>3</v>
      </c>
      <c r="I12" s="246">
        <v>3</v>
      </c>
      <c r="J12" s="246">
        <v>0</v>
      </c>
      <c r="K12" s="246">
        <v>6</v>
      </c>
      <c r="L12" s="246">
        <v>4</v>
      </c>
      <c r="M12" s="246">
        <v>3</v>
      </c>
      <c r="N12" s="246">
        <v>2</v>
      </c>
      <c r="O12" s="246">
        <v>0</v>
      </c>
      <c r="P12" s="246">
        <v>0</v>
      </c>
      <c r="Q12" s="246">
        <f t="shared" si="0"/>
        <v>23</v>
      </c>
      <c r="R12" s="71">
        <f t="shared" si="1"/>
        <v>18</v>
      </c>
      <c r="S12" s="71">
        <f t="shared" si="2"/>
        <v>41</v>
      </c>
      <c r="T12" s="622" t="s">
        <v>371</v>
      </c>
      <c r="U12" s="622"/>
    </row>
    <row r="13" spans="1:21" ht="24.75" customHeight="1">
      <c r="A13" s="632" t="s">
        <v>78</v>
      </c>
      <c r="B13" s="632"/>
      <c r="C13" s="527">
        <v>0</v>
      </c>
      <c r="D13" s="527">
        <v>1</v>
      </c>
      <c r="E13" s="527">
        <v>0</v>
      </c>
      <c r="F13" s="527">
        <v>0</v>
      </c>
      <c r="G13" s="527">
        <v>0</v>
      </c>
      <c r="H13" s="527">
        <v>0</v>
      </c>
      <c r="I13" s="527">
        <v>0</v>
      </c>
      <c r="J13" s="527">
        <v>0</v>
      </c>
      <c r="K13" s="527">
        <v>2</v>
      </c>
      <c r="L13" s="527">
        <v>0</v>
      </c>
      <c r="M13" s="527">
        <v>0</v>
      </c>
      <c r="N13" s="527">
        <v>0</v>
      </c>
      <c r="O13" s="527">
        <v>0</v>
      </c>
      <c r="P13" s="527">
        <v>0</v>
      </c>
      <c r="Q13" s="246">
        <f t="shared" si="0"/>
        <v>2</v>
      </c>
      <c r="R13" s="71">
        <f t="shared" si="1"/>
        <v>1</v>
      </c>
      <c r="S13" s="71">
        <f t="shared" si="2"/>
        <v>3</v>
      </c>
      <c r="T13" s="622" t="s">
        <v>372</v>
      </c>
      <c r="U13" s="622"/>
    </row>
    <row r="14" spans="1:21" ht="24.75" customHeight="1">
      <c r="A14" s="117" t="s">
        <v>79</v>
      </c>
      <c r="B14" s="117"/>
      <c r="C14" s="527">
        <v>0</v>
      </c>
      <c r="D14" s="527">
        <v>1</v>
      </c>
      <c r="E14" s="527">
        <v>0</v>
      </c>
      <c r="F14" s="528">
        <v>0</v>
      </c>
      <c r="G14" s="527">
        <v>0</v>
      </c>
      <c r="H14" s="527">
        <v>0</v>
      </c>
      <c r="I14" s="527">
        <v>0</v>
      </c>
      <c r="J14" s="527">
        <v>0</v>
      </c>
      <c r="K14" s="527">
        <v>0</v>
      </c>
      <c r="L14" s="527">
        <v>0</v>
      </c>
      <c r="M14" s="527">
        <v>0</v>
      </c>
      <c r="N14" s="527">
        <v>0</v>
      </c>
      <c r="O14" s="527">
        <v>0</v>
      </c>
      <c r="P14" s="527">
        <v>0</v>
      </c>
      <c r="Q14" s="246">
        <f t="shared" si="0"/>
        <v>0</v>
      </c>
      <c r="R14" s="71">
        <f t="shared" si="1"/>
        <v>1</v>
      </c>
      <c r="S14" s="71">
        <f t="shared" si="2"/>
        <v>1</v>
      </c>
      <c r="T14" s="559" t="s">
        <v>373</v>
      </c>
      <c r="U14" s="559"/>
    </row>
    <row r="15" spans="1:21" ht="24.75" customHeight="1">
      <c r="A15" s="632" t="s">
        <v>80</v>
      </c>
      <c r="B15" s="632"/>
      <c r="C15" s="246">
        <v>4</v>
      </c>
      <c r="D15" s="246">
        <v>2</v>
      </c>
      <c r="E15" s="246">
        <v>2</v>
      </c>
      <c r="F15" s="246">
        <v>0</v>
      </c>
      <c r="G15" s="246">
        <v>3</v>
      </c>
      <c r="H15" s="246">
        <v>7</v>
      </c>
      <c r="I15" s="246">
        <v>1</v>
      </c>
      <c r="J15" s="246">
        <v>3</v>
      </c>
      <c r="K15" s="246">
        <v>5</v>
      </c>
      <c r="L15" s="246">
        <v>3</v>
      </c>
      <c r="M15" s="246">
        <v>1</v>
      </c>
      <c r="N15" s="246">
        <v>0</v>
      </c>
      <c r="O15" s="246">
        <v>0</v>
      </c>
      <c r="P15" s="246">
        <v>0</v>
      </c>
      <c r="Q15" s="246">
        <f t="shared" si="0"/>
        <v>16</v>
      </c>
      <c r="R15" s="71">
        <f t="shared" si="1"/>
        <v>15</v>
      </c>
      <c r="S15" s="71">
        <f t="shared" si="2"/>
        <v>31</v>
      </c>
      <c r="T15" s="623" t="s">
        <v>374</v>
      </c>
      <c r="U15" s="623"/>
    </row>
    <row r="16" spans="1:21" ht="23.25" customHeight="1">
      <c r="A16" s="633" t="s">
        <v>81</v>
      </c>
      <c r="B16" s="119" t="s">
        <v>82</v>
      </c>
      <c r="C16" s="246">
        <v>3</v>
      </c>
      <c r="D16" s="246">
        <v>3</v>
      </c>
      <c r="E16" s="246">
        <v>6</v>
      </c>
      <c r="F16" s="246">
        <v>7</v>
      </c>
      <c r="G16" s="246">
        <v>14</v>
      </c>
      <c r="H16" s="246">
        <v>4</v>
      </c>
      <c r="I16" s="246">
        <v>16</v>
      </c>
      <c r="J16" s="246">
        <v>4</v>
      </c>
      <c r="K16" s="246">
        <v>9</v>
      </c>
      <c r="L16" s="246">
        <v>5</v>
      </c>
      <c r="M16" s="246">
        <v>0</v>
      </c>
      <c r="N16" s="246">
        <v>4</v>
      </c>
      <c r="O16" s="246">
        <v>0</v>
      </c>
      <c r="P16" s="246">
        <v>0</v>
      </c>
      <c r="Q16" s="246">
        <f t="shared" si="0"/>
        <v>48</v>
      </c>
      <c r="R16" s="71">
        <f t="shared" si="1"/>
        <v>27</v>
      </c>
      <c r="S16" s="71">
        <f t="shared" si="2"/>
        <v>75</v>
      </c>
      <c r="T16" s="530" t="s">
        <v>375</v>
      </c>
      <c r="U16" s="624" t="s">
        <v>376</v>
      </c>
    </row>
    <row r="17" spans="1:21" ht="25.5" customHeight="1">
      <c r="A17" s="633"/>
      <c r="B17" s="119" t="s">
        <v>83</v>
      </c>
      <c r="C17" s="246">
        <v>1</v>
      </c>
      <c r="D17" s="246">
        <v>0</v>
      </c>
      <c r="E17" s="246">
        <v>0</v>
      </c>
      <c r="F17" s="246">
        <v>3</v>
      </c>
      <c r="G17" s="246">
        <v>0</v>
      </c>
      <c r="H17" s="246">
        <v>0</v>
      </c>
      <c r="I17" s="246">
        <v>1</v>
      </c>
      <c r="J17" s="246">
        <v>2</v>
      </c>
      <c r="K17" s="246">
        <v>1</v>
      </c>
      <c r="L17" s="246">
        <v>1</v>
      </c>
      <c r="M17" s="246">
        <v>0</v>
      </c>
      <c r="N17" s="246">
        <v>1</v>
      </c>
      <c r="O17" s="246">
        <v>0</v>
      </c>
      <c r="P17" s="246">
        <v>0</v>
      </c>
      <c r="Q17" s="246">
        <f t="shared" si="0"/>
        <v>3</v>
      </c>
      <c r="R17" s="71">
        <f t="shared" si="1"/>
        <v>7</v>
      </c>
      <c r="S17" s="71">
        <f t="shared" si="2"/>
        <v>10</v>
      </c>
      <c r="T17" s="530" t="s">
        <v>377</v>
      </c>
      <c r="U17" s="624"/>
    </row>
    <row r="18" spans="1:21" ht="24" customHeight="1">
      <c r="A18" s="633"/>
      <c r="B18" s="119" t="s">
        <v>84</v>
      </c>
      <c r="C18" s="246">
        <v>0</v>
      </c>
      <c r="D18" s="246">
        <v>0</v>
      </c>
      <c r="E18" s="246">
        <v>0</v>
      </c>
      <c r="F18" s="246">
        <v>0</v>
      </c>
      <c r="G18" s="246">
        <v>0</v>
      </c>
      <c r="H18" s="246">
        <v>0</v>
      </c>
      <c r="I18" s="246">
        <v>1</v>
      </c>
      <c r="J18" s="246">
        <v>0</v>
      </c>
      <c r="K18" s="246">
        <v>2</v>
      </c>
      <c r="L18" s="246">
        <v>0</v>
      </c>
      <c r="M18" s="246">
        <v>0</v>
      </c>
      <c r="N18" s="246">
        <v>0</v>
      </c>
      <c r="O18" s="246">
        <v>0</v>
      </c>
      <c r="P18" s="246">
        <v>0</v>
      </c>
      <c r="Q18" s="246">
        <f t="shared" si="0"/>
        <v>3</v>
      </c>
      <c r="R18" s="71">
        <f t="shared" si="1"/>
        <v>0</v>
      </c>
      <c r="S18" s="71">
        <f t="shared" si="2"/>
        <v>3</v>
      </c>
      <c r="T18" s="530" t="s">
        <v>378</v>
      </c>
      <c r="U18" s="624"/>
    </row>
    <row r="19" spans="1:21" ht="24.75" customHeight="1">
      <c r="A19" s="632" t="s">
        <v>85</v>
      </c>
      <c r="B19" s="632"/>
      <c r="C19" s="246">
        <v>0</v>
      </c>
      <c r="D19" s="246">
        <v>0</v>
      </c>
      <c r="E19" s="246">
        <v>0</v>
      </c>
      <c r="F19" s="246">
        <v>0</v>
      </c>
      <c r="G19" s="246">
        <v>12</v>
      </c>
      <c r="H19" s="246">
        <v>1</v>
      </c>
      <c r="I19" s="246">
        <v>7</v>
      </c>
      <c r="J19" s="246">
        <v>0</v>
      </c>
      <c r="K19" s="246">
        <v>1</v>
      </c>
      <c r="L19" s="246">
        <v>0</v>
      </c>
      <c r="M19" s="246">
        <v>1</v>
      </c>
      <c r="N19" s="246">
        <v>2</v>
      </c>
      <c r="O19" s="246">
        <v>0</v>
      </c>
      <c r="P19" s="246">
        <v>0</v>
      </c>
      <c r="Q19" s="246">
        <f t="shared" si="0"/>
        <v>21</v>
      </c>
      <c r="R19" s="71">
        <f t="shared" si="1"/>
        <v>3</v>
      </c>
      <c r="S19" s="71">
        <f t="shared" si="2"/>
        <v>24</v>
      </c>
      <c r="T19" s="622" t="s">
        <v>379</v>
      </c>
      <c r="U19" s="622"/>
    </row>
    <row r="20" spans="1:21" ht="24.75" customHeight="1" thickBot="1">
      <c r="A20" s="634" t="s">
        <v>86</v>
      </c>
      <c r="B20" s="634"/>
      <c r="C20" s="529">
        <v>2</v>
      </c>
      <c r="D20" s="529">
        <v>1</v>
      </c>
      <c r="E20" s="529">
        <v>3</v>
      </c>
      <c r="F20" s="529">
        <v>1</v>
      </c>
      <c r="G20" s="529">
        <v>5</v>
      </c>
      <c r="H20" s="529">
        <v>2</v>
      </c>
      <c r="I20" s="529">
        <v>10</v>
      </c>
      <c r="J20" s="529">
        <v>0</v>
      </c>
      <c r="K20" s="529">
        <v>8</v>
      </c>
      <c r="L20" s="529">
        <v>0</v>
      </c>
      <c r="M20" s="529">
        <v>4</v>
      </c>
      <c r="N20" s="529">
        <v>0</v>
      </c>
      <c r="O20" s="529">
        <v>1</v>
      </c>
      <c r="P20" s="529">
        <v>2</v>
      </c>
      <c r="Q20" s="529">
        <f t="shared" si="0"/>
        <v>33</v>
      </c>
      <c r="R20" s="116">
        <f t="shared" si="1"/>
        <v>6</v>
      </c>
      <c r="S20" s="116">
        <f t="shared" si="2"/>
        <v>39</v>
      </c>
      <c r="T20" s="620" t="s">
        <v>362</v>
      </c>
      <c r="U20" s="620"/>
    </row>
    <row r="21" spans="1:21" ht="24.75" customHeight="1" thickTop="1" thickBot="1">
      <c r="A21" s="631" t="s">
        <v>0</v>
      </c>
      <c r="B21" s="631"/>
      <c r="C21" s="503">
        <f>SUM(C9:C20)</f>
        <v>16</v>
      </c>
      <c r="D21" s="503">
        <f t="shared" ref="D21:S21" si="3">SUM(D9:D20)</f>
        <v>17</v>
      </c>
      <c r="E21" s="503">
        <f t="shared" si="3"/>
        <v>21</v>
      </c>
      <c r="F21" s="503">
        <f t="shared" si="3"/>
        <v>12</v>
      </c>
      <c r="G21" s="503">
        <f t="shared" si="3"/>
        <v>52</v>
      </c>
      <c r="H21" s="503">
        <f t="shared" si="3"/>
        <v>23</v>
      </c>
      <c r="I21" s="503">
        <f t="shared" si="3"/>
        <v>64</v>
      </c>
      <c r="J21" s="503">
        <f t="shared" si="3"/>
        <v>20</v>
      </c>
      <c r="K21" s="503">
        <f t="shared" si="3"/>
        <v>58</v>
      </c>
      <c r="L21" s="503">
        <f t="shared" si="3"/>
        <v>26</v>
      </c>
      <c r="M21" s="503">
        <f t="shared" si="3"/>
        <v>26</v>
      </c>
      <c r="N21" s="503">
        <f t="shared" si="3"/>
        <v>20</v>
      </c>
      <c r="O21" s="503">
        <f t="shared" si="3"/>
        <v>8</v>
      </c>
      <c r="P21" s="503">
        <f t="shared" si="3"/>
        <v>2</v>
      </c>
      <c r="Q21" s="503">
        <f t="shared" si="3"/>
        <v>245</v>
      </c>
      <c r="R21" s="503">
        <f t="shared" si="3"/>
        <v>120</v>
      </c>
      <c r="S21" s="503">
        <f t="shared" si="3"/>
        <v>365</v>
      </c>
      <c r="T21" s="621" t="s">
        <v>329</v>
      </c>
      <c r="U21" s="621"/>
    </row>
    <row r="22" spans="1:21" ht="13.5" hidden="1" thickTop="1"/>
    <row r="23" spans="1:21" ht="24.75" hidden="1">
      <c r="G23" s="14"/>
      <c r="H23" s="14"/>
    </row>
    <row r="24" spans="1:21" hidden="1"/>
    <row r="25" spans="1:21" hidden="1"/>
    <row r="26" spans="1:21" ht="13.5" thickTop="1"/>
  </sheetData>
  <mergeCells count="44">
    <mergeCell ref="K6:L6"/>
    <mergeCell ref="E6:F6"/>
    <mergeCell ref="G6:H6"/>
    <mergeCell ref="I6:J6"/>
    <mergeCell ref="A21:B21"/>
    <mergeCell ref="A12:B12"/>
    <mergeCell ref="A16:A18"/>
    <mergeCell ref="A13:B13"/>
    <mergeCell ref="A15:B15"/>
    <mergeCell ref="A20:B20"/>
    <mergeCell ref="A11:B11"/>
    <mergeCell ref="A9:B9"/>
    <mergeCell ref="A19:B19"/>
    <mergeCell ref="C6:D6"/>
    <mergeCell ref="A10:B10"/>
    <mergeCell ref="A5:B8"/>
    <mergeCell ref="A1:S1"/>
    <mergeCell ref="A4:S4"/>
    <mergeCell ref="Q5:S5"/>
    <mergeCell ref="O5:P5"/>
    <mergeCell ref="G5:H5"/>
    <mergeCell ref="M5:N5"/>
    <mergeCell ref="I5:J5"/>
    <mergeCell ref="A3:U3"/>
    <mergeCell ref="T4:U4"/>
    <mergeCell ref="A2:U2"/>
    <mergeCell ref="K5:L5"/>
    <mergeCell ref="E5:F5"/>
    <mergeCell ref="C5:D5"/>
    <mergeCell ref="M6:N6"/>
    <mergeCell ref="T5:U8"/>
    <mergeCell ref="T20:U20"/>
    <mergeCell ref="T21:U21"/>
    <mergeCell ref="T14:U14"/>
    <mergeCell ref="T11:U11"/>
    <mergeCell ref="T12:U12"/>
    <mergeCell ref="T10:U10"/>
    <mergeCell ref="T13:U13"/>
    <mergeCell ref="T15:U15"/>
    <mergeCell ref="U16:U18"/>
    <mergeCell ref="T19:U19"/>
    <mergeCell ref="T9:U9"/>
    <mergeCell ref="O6:P6"/>
    <mergeCell ref="Q6:S6"/>
  </mergeCells>
  <phoneticPr fontId="2" type="noConversion"/>
  <printOptions horizontalCentered="1"/>
  <pageMargins left="1" right="1" top="1.5" bottom="1" header="1.5" footer="1"/>
  <pageSetup paperSize="9" scale="75" orientation="landscape" r:id="rId1"/>
  <headerFooter alignWithMargins="0">
    <oddFooter>&amp;C&amp;"Arial,Bold"&amp;12 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28"/>
  <sheetViews>
    <sheetView rightToLeft="1" view="pageBreakPreview" zoomScale="75" zoomScaleNormal="100" zoomScaleSheetLayoutView="75" workbookViewId="0">
      <selection activeCell="I32" sqref="I32"/>
    </sheetView>
  </sheetViews>
  <sheetFormatPr defaultRowHeight="12.75"/>
  <cols>
    <col min="1" max="1" width="19.140625" style="16" customWidth="1"/>
    <col min="2" max="2" width="20.42578125" customWidth="1"/>
    <col min="3" max="4" width="16.28515625" customWidth="1"/>
    <col min="5" max="5" width="16.85546875" customWidth="1"/>
    <col min="6" max="6" width="18.85546875" customWidth="1"/>
    <col min="7" max="7" width="20.5703125" customWidth="1"/>
  </cols>
  <sheetData>
    <row r="1" spans="1:9" s="1" customFormat="1" ht="10.5" customHeight="1">
      <c r="A1" s="640"/>
      <c r="B1" s="640"/>
      <c r="C1" s="640"/>
      <c r="D1" s="640"/>
      <c r="E1" s="640"/>
      <c r="F1" s="15"/>
      <c r="G1" s="15"/>
      <c r="H1" s="15"/>
      <c r="I1" s="15"/>
    </row>
    <row r="2" spans="1:9" ht="21" customHeight="1">
      <c r="A2" s="640" t="s">
        <v>582</v>
      </c>
      <c r="B2" s="640"/>
      <c r="C2" s="640"/>
      <c r="D2" s="640"/>
      <c r="E2" s="640"/>
      <c r="F2" s="640"/>
      <c r="G2" s="640"/>
    </row>
    <row r="3" spans="1:9" ht="21" customHeight="1">
      <c r="A3" s="636" t="s">
        <v>583</v>
      </c>
      <c r="B3" s="636"/>
      <c r="C3" s="636"/>
      <c r="D3" s="636"/>
      <c r="E3" s="636"/>
      <c r="F3" s="636"/>
      <c r="G3" s="636"/>
    </row>
    <row r="4" spans="1:9" ht="18" customHeight="1" thickBot="1">
      <c r="A4" s="123" t="s">
        <v>274</v>
      </c>
      <c r="B4" s="123"/>
      <c r="C4" s="123"/>
      <c r="D4" s="123"/>
      <c r="E4" s="123"/>
      <c r="F4" s="15"/>
      <c r="G4" s="302" t="s">
        <v>518</v>
      </c>
    </row>
    <row r="5" spans="1:9" ht="16.5" customHeight="1" thickTop="1">
      <c r="A5" s="613" t="s">
        <v>87</v>
      </c>
      <c r="B5" s="613"/>
      <c r="C5" s="613" t="s">
        <v>88</v>
      </c>
      <c r="D5" s="613"/>
      <c r="E5" s="641" t="s">
        <v>802</v>
      </c>
      <c r="F5" s="649" t="s">
        <v>380</v>
      </c>
      <c r="G5" s="649"/>
    </row>
    <row r="6" spans="1:9" ht="14.25" customHeight="1">
      <c r="A6" s="614"/>
      <c r="B6" s="614"/>
      <c r="C6" s="626" t="s">
        <v>392</v>
      </c>
      <c r="D6" s="626"/>
      <c r="E6" s="642"/>
      <c r="F6" s="650"/>
      <c r="G6" s="650"/>
    </row>
    <row r="7" spans="1:9" ht="18.75" customHeight="1">
      <c r="A7" s="614"/>
      <c r="B7" s="614"/>
      <c r="C7" s="456" t="s">
        <v>9</v>
      </c>
      <c r="D7" s="456" t="s">
        <v>10</v>
      </c>
      <c r="E7" s="642"/>
      <c r="F7" s="650"/>
      <c r="G7" s="650"/>
    </row>
    <row r="8" spans="1:9" ht="18" customHeight="1" thickBot="1">
      <c r="A8" s="120"/>
      <c r="B8" s="120"/>
      <c r="C8" s="457" t="s">
        <v>347</v>
      </c>
      <c r="D8" s="457" t="s">
        <v>348</v>
      </c>
      <c r="E8" s="457" t="s">
        <v>349</v>
      </c>
      <c r="F8" s="331"/>
      <c r="G8" s="331"/>
    </row>
    <row r="9" spans="1:9" ht="19.5" customHeight="1" thickTop="1">
      <c r="A9" s="647" t="s">
        <v>89</v>
      </c>
      <c r="B9" s="647"/>
      <c r="C9" s="51">
        <v>33</v>
      </c>
      <c r="D9" s="51">
        <v>9</v>
      </c>
      <c r="E9" s="51">
        <f>SUM(C9:D9)</f>
        <v>42</v>
      </c>
      <c r="F9" s="638" t="s">
        <v>381</v>
      </c>
      <c r="G9" s="638"/>
    </row>
    <row r="10" spans="1:9" ht="20.100000000000001" customHeight="1">
      <c r="A10" s="643" t="s">
        <v>90</v>
      </c>
      <c r="B10" s="643"/>
      <c r="C10" s="71">
        <v>27</v>
      </c>
      <c r="D10" s="71">
        <v>10</v>
      </c>
      <c r="E10" s="71">
        <f t="shared" ref="E10:E27" si="0">SUM(C10:D10)</f>
        <v>37</v>
      </c>
      <c r="F10" s="645" t="s">
        <v>382</v>
      </c>
      <c r="G10" s="645"/>
    </row>
    <row r="11" spans="1:9" ht="20.100000000000001" customHeight="1">
      <c r="A11" s="580" t="s">
        <v>91</v>
      </c>
      <c r="B11" s="121" t="s">
        <v>92</v>
      </c>
      <c r="C11" s="71">
        <v>22</v>
      </c>
      <c r="D11" s="71">
        <v>12</v>
      </c>
      <c r="E11" s="71">
        <f t="shared" si="0"/>
        <v>34</v>
      </c>
      <c r="F11" s="332" t="s">
        <v>383</v>
      </c>
      <c r="G11" s="637" t="s">
        <v>357</v>
      </c>
    </row>
    <row r="12" spans="1:9" ht="20.100000000000001" customHeight="1">
      <c r="A12" s="580"/>
      <c r="B12" s="121" t="s">
        <v>93</v>
      </c>
      <c r="C12" s="71">
        <v>14</v>
      </c>
      <c r="D12" s="71">
        <v>13</v>
      </c>
      <c r="E12" s="71">
        <f t="shared" si="0"/>
        <v>27</v>
      </c>
      <c r="F12" s="332" t="s">
        <v>384</v>
      </c>
      <c r="G12" s="637"/>
    </row>
    <row r="13" spans="1:9" ht="20.100000000000001" customHeight="1">
      <c r="A13" s="580"/>
      <c r="B13" s="121" t="s">
        <v>94</v>
      </c>
      <c r="C13" s="71">
        <v>19</v>
      </c>
      <c r="D13" s="71">
        <v>5</v>
      </c>
      <c r="E13" s="71">
        <f t="shared" si="0"/>
        <v>24</v>
      </c>
      <c r="F13" s="332" t="s">
        <v>385</v>
      </c>
      <c r="G13" s="637"/>
    </row>
    <row r="14" spans="1:9" ht="20.100000000000001" customHeight="1">
      <c r="A14" s="580"/>
      <c r="B14" s="121" t="s">
        <v>95</v>
      </c>
      <c r="C14" s="71">
        <v>20</v>
      </c>
      <c r="D14" s="71">
        <v>15</v>
      </c>
      <c r="E14" s="71">
        <f t="shared" si="0"/>
        <v>35</v>
      </c>
      <c r="F14" s="332" t="s">
        <v>386</v>
      </c>
      <c r="G14" s="637"/>
    </row>
    <row r="15" spans="1:9" ht="20.100000000000001" customHeight="1">
      <c r="A15" s="580"/>
      <c r="B15" s="121" t="s">
        <v>96</v>
      </c>
      <c r="C15" s="71">
        <v>16</v>
      </c>
      <c r="D15" s="71">
        <v>14</v>
      </c>
      <c r="E15" s="71">
        <f t="shared" si="0"/>
        <v>30</v>
      </c>
      <c r="F15" s="332" t="s">
        <v>387</v>
      </c>
      <c r="G15" s="637"/>
    </row>
    <row r="16" spans="1:9" ht="20.100000000000001" customHeight="1">
      <c r="A16" s="580"/>
      <c r="B16" s="121" t="s">
        <v>97</v>
      </c>
      <c r="C16" s="71">
        <v>20</v>
      </c>
      <c r="D16" s="71">
        <v>13</v>
      </c>
      <c r="E16" s="71">
        <f t="shared" si="0"/>
        <v>33</v>
      </c>
      <c r="F16" s="332" t="s">
        <v>388</v>
      </c>
      <c r="G16" s="637"/>
    </row>
    <row r="17" spans="1:7" ht="20.100000000000001" customHeight="1">
      <c r="A17" s="580"/>
      <c r="B17" s="102" t="s">
        <v>98</v>
      </c>
      <c r="C17" s="393">
        <f>SUM(C11:C16)</f>
        <v>111</v>
      </c>
      <c r="D17" s="393">
        <f>SUM(D11:D16)</f>
        <v>72</v>
      </c>
      <c r="E17" s="71">
        <f t="shared" si="0"/>
        <v>183</v>
      </c>
      <c r="F17" s="333" t="s">
        <v>389</v>
      </c>
      <c r="G17" s="637"/>
    </row>
    <row r="18" spans="1:7" ht="20.100000000000001" customHeight="1">
      <c r="A18" s="580" t="s">
        <v>99</v>
      </c>
      <c r="B18" s="121" t="s">
        <v>92</v>
      </c>
      <c r="C18" s="71">
        <v>25</v>
      </c>
      <c r="D18" s="71">
        <v>6</v>
      </c>
      <c r="E18" s="71">
        <f t="shared" si="0"/>
        <v>31</v>
      </c>
      <c r="F18" s="332" t="s">
        <v>383</v>
      </c>
      <c r="G18" s="637" t="s">
        <v>358</v>
      </c>
    </row>
    <row r="19" spans="1:7" ht="20.100000000000001" customHeight="1">
      <c r="A19" s="580"/>
      <c r="B19" s="121" t="s">
        <v>93</v>
      </c>
      <c r="C19" s="71">
        <v>20</v>
      </c>
      <c r="D19" s="71">
        <v>7</v>
      </c>
      <c r="E19" s="71">
        <f t="shared" si="0"/>
        <v>27</v>
      </c>
      <c r="F19" s="332" t="s">
        <v>384</v>
      </c>
      <c r="G19" s="637"/>
    </row>
    <row r="20" spans="1:7" ht="20.100000000000001" customHeight="1">
      <c r="A20" s="580"/>
      <c r="B20" s="121" t="s">
        <v>94</v>
      </c>
      <c r="C20" s="71">
        <v>10</v>
      </c>
      <c r="D20" s="71">
        <v>9</v>
      </c>
      <c r="E20" s="71">
        <f t="shared" si="0"/>
        <v>19</v>
      </c>
      <c r="F20" s="332" t="s">
        <v>385</v>
      </c>
      <c r="G20" s="637"/>
    </row>
    <row r="21" spans="1:7" ht="20.100000000000001" customHeight="1">
      <c r="A21" s="580"/>
      <c r="B21" s="102" t="s">
        <v>100</v>
      </c>
      <c r="C21" s="393">
        <f>SUM(C18:C20)</f>
        <v>55</v>
      </c>
      <c r="D21" s="393">
        <f>SUM(D18:D20)</f>
        <v>22</v>
      </c>
      <c r="E21" s="71">
        <f t="shared" si="0"/>
        <v>77</v>
      </c>
      <c r="F21" s="333" t="s">
        <v>390</v>
      </c>
      <c r="G21" s="637"/>
    </row>
    <row r="22" spans="1:7" ht="20.100000000000001" customHeight="1">
      <c r="A22" s="580" t="s">
        <v>101</v>
      </c>
      <c r="B22" s="121" t="s">
        <v>95</v>
      </c>
      <c r="C22" s="71">
        <v>8</v>
      </c>
      <c r="D22" s="71">
        <v>2</v>
      </c>
      <c r="E22" s="71">
        <f t="shared" si="0"/>
        <v>10</v>
      </c>
      <c r="F22" s="332" t="s">
        <v>386</v>
      </c>
      <c r="G22" s="637" t="s">
        <v>359</v>
      </c>
    </row>
    <row r="23" spans="1:7" ht="20.100000000000001" customHeight="1">
      <c r="A23" s="580"/>
      <c r="B23" s="121" t="s">
        <v>96</v>
      </c>
      <c r="C23" s="71">
        <v>8</v>
      </c>
      <c r="D23" s="71">
        <v>5</v>
      </c>
      <c r="E23" s="71">
        <f t="shared" si="0"/>
        <v>13</v>
      </c>
      <c r="F23" s="332" t="s">
        <v>387</v>
      </c>
      <c r="G23" s="637"/>
    </row>
    <row r="24" spans="1:7" ht="20.100000000000001" customHeight="1">
      <c r="A24" s="580"/>
      <c r="B24" s="121" t="s">
        <v>97</v>
      </c>
      <c r="C24" s="71">
        <v>2</v>
      </c>
      <c r="D24" s="71">
        <v>0</v>
      </c>
      <c r="E24" s="71">
        <f t="shared" si="0"/>
        <v>2</v>
      </c>
      <c r="F24" s="332" t="s">
        <v>388</v>
      </c>
      <c r="G24" s="637"/>
    </row>
    <row r="25" spans="1:7" ht="20.100000000000001" customHeight="1">
      <c r="A25" s="580"/>
      <c r="B25" s="102" t="s">
        <v>102</v>
      </c>
      <c r="C25" s="393">
        <f>SUM(C22:C24)</f>
        <v>18</v>
      </c>
      <c r="D25" s="393">
        <f>SUM(D22:D24)</f>
        <v>7</v>
      </c>
      <c r="E25" s="71">
        <f t="shared" si="0"/>
        <v>25</v>
      </c>
      <c r="F25" s="333" t="s">
        <v>391</v>
      </c>
      <c r="G25" s="637"/>
    </row>
    <row r="26" spans="1:7" ht="20.100000000000001" customHeight="1" thickBot="1">
      <c r="A26" s="644" t="s">
        <v>86</v>
      </c>
      <c r="B26" s="644"/>
      <c r="C26" s="109">
        <v>1</v>
      </c>
      <c r="D26" s="109">
        <v>0</v>
      </c>
      <c r="E26" s="109">
        <f t="shared" si="0"/>
        <v>1</v>
      </c>
      <c r="F26" s="639" t="s">
        <v>362</v>
      </c>
      <c r="G26" s="639"/>
    </row>
    <row r="27" spans="1:7" ht="20.100000000000001" customHeight="1" thickTop="1" thickBot="1">
      <c r="A27" s="646" t="s">
        <v>8</v>
      </c>
      <c r="B27" s="646"/>
      <c r="C27" s="106">
        <f>SUM(C25,C21,C17,C9,C10,C26)</f>
        <v>245</v>
      </c>
      <c r="D27" s="106">
        <f>SUM(D25,D21,D17,D9,D10,D26)</f>
        <v>120</v>
      </c>
      <c r="E27" s="106">
        <f t="shared" si="0"/>
        <v>365</v>
      </c>
      <c r="F27" s="648" t="s">
        <v>529</v>
      </c>
      <c r="G27" s="648"/>
    </row>
    <row r="28" spans="1:7" ht="13.5" thickTop="1">
      <c r="A28" s="458"/>
    </row>
  </sheetData>
  <mergeCells count="22">
    <mergeCell ref="A27:B27"/>
    <mergeCell ref="A5:B7"/>
    <mergeCell ref="C5:D5"/>
    <mergeCell ref="A9:B9"/>
    <mergeCell ref="F27:G27"/>
    <mergeCell ref="F5:G7"/>
    <mergeCell ref="A3:G3"/>
    <mergeCell ref="G22:G25"/>
    <mergeCell ref="F9:G9"/>
    <mergeCell ref="F26:G26"/>
    <mergeCell ref="A1:E1"/>
    <mergeCell ref="E5:E7"/>
    <mergeCell ref="A10:B10"/>
    <mergeCell ref="A22:A25"/>
    <mergeCell ref="A18:A21"/>
    <mergeCell ref="A26:B26"/>
    <mergeCell ref="A11:A17"/>
    <mergeCell ref="A2:G2"/>
    <mergeCell ref="C6:D6"/>
    <mergeCell ref="F10:G10"/>
    <mergeCell ref="G18:G21"/>
    <mergeCell ref="G11:G17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&amp;C&amp;"Arial,Bold"&amp;12 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T27"/>
  <sheetViews>
    <sheetView rightToLeft="1" view="pageBreakPreview" zoomScale="75" zoomScaleNormal="50" zoomScaleSheetLayoutView="75" workbookViewId="0">
      <selection activeCell="I32" sqref="I32"/>
    </sheetView>
  </sheetViews>
  <sheetFormatPr defaultRowHeight="12.75"/>
  <cols>
    <col min="1" max="1" width="11.140625" customWidth="1"/>
    <col min="2" max="4" width="7.42578125" customWidth="1"/>
    <col min="5" max="5" width="7" customWidth="1"/>
    <col min="6" max="6" width="6.85546875" customWidth="1"/>
    <col min="7" max="7" width="6.140625" customWidth="1"/>
    <col min="8" max="8" width="6.85546875" customWidth="1"/>
    <col min="9" max="9" width="7" customWidth="1"/>
    <col min="10" max="11" width="6.42578125" customWidth="1"/>
    <col min="12" max="12" width="6.7109375" customWidth="1"/>
    <col min="13" max="13" width="6.28515625" customWidth="1"/>
    <col min="14" max="14" width="7.28515625" customWidth="1"/>
    <col min="15" max="17" width="7.42578125" customWidth="1"/>
    <col min="18" max="18" width="8.5703125" customWidth="1"/>
    <col min="19" max="19" width="16.140625" bestFit="1" customWidth="1"/>
  </cols>
  <sheetData>
    <row r="1" spans="1:20" s="1" customFormat="1" ht="24.95" customHeight="1">
      <c r="A1" s="651" t="s">
        <v>584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3"/>
    </row>
    <row r="2" spans="1:20" s="1" customFormat="1" ht="24.95" customHeight="1">
      <c r="A2" s="656" t="s">
        <v>585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3"/>
    </row>
    <row r="3" spans="1:20" s="1" customFormat="1" ht="24.95" customHeight="1" thickBot="1">
      <c r="A3" s="124" t="s">
        <v>275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657" t="s">
        <v>394</v>
      </c>
      <c r="S3" s="657"/>
      <c r="T3" s="3"/>
    </row>
    <row r="4" spans="1:20" ht="20.100000000000001" customHeight="1" thickTop="1">
      <c r="A4" s="613" t="s">
        <v>1</v>
      </c>
      <c r="B4" s="613" t="s">
        <v>53</v>
      </c>
      <c r="C4" s="613"/>
      <c r="D4" s="613" t="s">
        <v>54</v>
      </c>
      <c r="E4" s="613"/>
      <c r="F4" s="613" t="s">
        <v>55</v>
      </c>
      <c r="G4" s="613"/>
      <c r="H4" s="613" t="s">
        <v>56</v>
      </c>
      <c r="I4" s="613"/>
      <c r="J4" s="613" t="s">
        <v>57</v>
      </c>
      <c r="K4" s="613"/>
      <c r="L4" s="613" t="s">
        <v>58</v>
      </c>
      <c r="M4" s="613"/>
      <c r="N4" s="613" t="s">
        <v>59</v>
      </c>
      <c r="O4" s="613"/>
      <c r="P4" s="613" t="s">
        <v>0</v>
      </c>
      <c r="Q4" s="613"/>
      <c r="R4" s="613"/>
      <c r="S4" s="652" t="s">
        <v>313</v>
      </c>
    </row>
    <row r="5" spans="1:20" ht="20.100000000000001" customHeight="1">
      <c r="A5" s="614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655" t="s">
        <v>329</v>
      </c>
      <c r="Q5" s="655"/>
      <c r="R5" s="655"/>
      <c r="S5" s="653"/>
    </row>
    <row r="6" spans="1:20" ht="20.100000000000001" customHeight="1">
      <c r="A6" s="614"/>
      <c r="B6" s="96" t="s">
        <v>9</v>
      </c>
      <c r="C6" s="96" t="s">
        <v>10</v>
      </c>
      <c r="D6" s="96" t="s">
        <v>9</v>
      </c>
      <c r="E6" s="96" t="s">
        <v>10</v>
      </c>
      <c r="F6" s="96" t="s">
        <v>9</v>
      </c>
      <c r="G6" s="96" t="s">
        <v>10</v>
      </c>
      <c r="H6" s="96" t="s">
        <v>9</v>
      </c>
      <c r="I6" s="96" t="s">
        <v>10</v>
      </c>
      <c r="J6" s="96" t="s">
        <v>9</v>
      </c>
      <c r="K6" s="96" t="s">
        <v>10</v>
      </c>
      <c r="L6" s="96" t="s">
        <v>9</v>
      </c>
      <c r="M6" s="96" t="s">
        <v>10</v>
      </c>
      <c r="N6" s="96" t="s">
        <v>9</v>
      </c>
      <c r="O6" s="96" t="s">
        <v>10</v>
      </c>
      <c r="P6" s="62" t="s">
        <v>9</v>
      </c>
      <c r="Q6" s="62" t="s">
        <v>10</v>
      </c>
      <c r="R6" s="110" t="s">
        <v>11</v>
      </c>
      <c r="S6" s="653"/>
    </row>
    <row r="7" spans="1:20" ht="20.100000000000001" customHeight="1" thickBot="1">
      <c r="A7" s="110"/>
      <c r="B7" s="334" t="s">
        <v>347</v>
      </c>
      <c r="C7" s="334" t="s">
        <v>348</v>
      </c>
      <c r="D7" s="334" t="s">
        <v>347</v>
      </c>
      <c r="E7" s="334" t="s">
        <v>348</v>
      </c>
      <c r="F7" s="334" t="s">
        <v>347</v>
      </c>
      <c r="G7" s="334" t="s">
        <v>348</v>
      </c>
      <c r="H7" s="334" t="s">
        <v>347</v>
      </c>
      <c r="I7" s="334" t="s">
        <v>348</v>
      </c>
      <c r="J7" s="334" t="s">
        <v>347</v>
      </c>
      <c r="K7" s="334" t="s">
        <v>348</v>
      </c>
      <c r="L7" s="334" t="s">
        <v>347</v>
      </c>
      <c r="M7" s="334" t="s">
        <v>348</v>
      </c>
      <c r="N7" s="334" t="s">
        <v>347</v>
      </c>
      <c r="O7" s="334" t="s">
        <v>348</v>
      </c>
      <c r="P7" s="334" t="s">
        <v>347</v>
      </c>
      <c r="Q7" s="334" t="s">
        <v>348</v>
      </c>
      <c r="R7" s="334" t="s">
        <v>393</v>
      </c>
      <c r="S7" s="654"/>
    </row>
    <row r="8" spans="1:20" ht="20.100000000000001" customHeight="1" thickTop="1">
      <c r="A8" s="126" t="s">
        <v>12</v>
      </c>
      <c r="B8" s="107" t="s">
        <v>257</v>
      </c>
      <c r="C8" s="107" t="s">
        <v>257</v>
      </c>
      <c r="D8" s="107" t="s">
        <v>257</v>
      </c>
      <c r="E8" s="107" t="s">
        <v>257</v>
      </c>
      <c r="F8" s="107" t="s">
        <v>257</v>
      </c>
      <c r="G8" s="107" t="s">
        <v>257</v>
      </c>
      <c r="H8" s="107" t="s">
        <v>257</v>
      </c>
      <c r="I8" s="107" t="s">
        <v>257</v>
      </c>
      <c r="J8" s="107" t="s">
        <v>257</v>
      </c>
      <c r="K8" s="107" t="s">
        <v>257</v>
      </c>
      <c r="L8" s="107" t="s">
        <v>257</v>
      </c>
      <c r="M8" s="107" t="s">
        <v>257</v>
      </c>
      <c r="N8" s="107" t="s">
        <v>257</v>
      </c>
      <c r="O8" s="107" t="s">
        <v>257</v>
      </c>
      <c r="P8" s="107" t="s">
        <v>257</v>
      </c>
      <c r="Q8" s="107" t="s">
        <v>257</v>
      </c>
      <c r="R8" s="107" t="s">
        <v>257</v>
      </c>
      <c r="S8" s="270" t="s">
        <v>314</v>
      </c>
    </row>
    <row r="9" spans="1:20" ht="20.100000000000001" customHeight="1">
      <c r="A9" s="121" t="s">
        <v>39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f t="shared" ref="P9:P21" si="0">SUM(N9,L9,J9,H9,F9,D9,B9)</f>
        <v>0</v>
      </c>
      <c r="Q9" s="71">
        <f t="shared" ref="Q9:Q21" si="1">SUM(O9,M9,K9,I9,G9,E9,C9)</f>
        <v>0</v>
      </c>
      <c r="R9" s="71">
        <f t="shared" ref="R9:R21" si="2">SUM(P9:Q9)</f>
        <v>0</v>
      </c>
      <c r="S9" s="275" t="s">
        <v>315</v>
      </c>
    </row>
    <row r="10" spans="1:20" ht="20.100000000000001" customHeight="1">
      <c r="A10" s="121" t="s">
        <v>29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f t="shared" si="0"/>
        <v>0</v>
      </c>
      <c r="Q10" s="71">
        <f t="shared" si="1"/>
        <v>0</v>
      </c>
      <c r="R10" s="71">
        <f t="shared" si="2"/>
        <v>0</v>
      </c>
      <c r="S10" s="275" t="s">
        <v>316</v>
      </c>
    </row>
    <row r="11" spans="1:20" ht="20.100000000000001" customHeight="1">
      <c r="A11" s="121" t="s">
        <v>40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1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f t="shared" si="0"/>
        <v>1</v>
      </c>
      <c r="Q11" s="71">
        <f t="shared" si="1"/>
        <v>0</v>
      </c>
      <c r="R11" s="71">
        <f t="shared" si="2"/>
        <v>1</v>
      </c>
      <c r="S11" s="275" t="s">
        <v>317</v>
      </c>
    </row>
    <row r="12" spans="1:20" ht="20.100000000000001" customHeight="1">
      <c r="A12" s="121" t="s">
        <v>30</v>
      </c>
      <c r="B12" s="71">
        <v>2</v>
      </c>
      <c r="C12" s="71">
        <v>0</v>
      </c>
      <c r="D12" s="71">
        <v>1</v>
      </c>
      <c r="E12" s="71">
        <v>0</v>
      </c>
      <c r="F12" s="71">
        <v>1</v>
      </c>
      <c r="G12" s="71">
        <v>2</v>
      </c>
      <c r="H12" s="71">
        <v>1</v>
      </c>
      <c r="I12" s="71">
        <v>1</v>
      </c>
      <c r="J12" s="71">
        <v>0</v>
      </c>
      <c r="K12" s="71">
        <v>6</v>
      </c>
      <c r="L12" s="71">
        <v>0</v>
      </c>
      <c r="M12" s="71">
        <v>1</v>
      </c>
      <c r="N12" s="71">
        <v>0</v>
      </c>
      <c r="O12" s="71">
        <v>0</v>
      </c>
      <c r="P12" s="71">
        <f t="shared" si="0"/>
        <v>5</v>
      </c>
      <c r="Q12" s="71">
        <f t="shared" si="1"/>
        <v>10</v>
      </c>
      <c r="R12" s="71">
        <f t="shared" si="2"/>
        <v>15</v>
      </c>
      <c r="S12" s="275" t="s">
        <v>318</v>
      </c>
    </row>
    <row r="13" spans="1:20" ht="20.100000000000001" customHeight="1">
      <c r="A13" s="121" t="s">
        <v>31</v>
      </c>
      <c r="B13" s="71">
        <v>0</v>
      </c>
      <c r="C13" s="71">
        <v>0</v>
      </c>
      <c r="D13" s="71">
        <v>0</v>
      </c>
      <c r="E13" s="71">
        <v>0</v>
      </c>
      <c r="F13" s="71">
        <v>1</v>
      </c>
      <c r="G13" s="71">
        <v>2</v>
      </c>
      <c r="H13" s="71">
        <v>1</v>
      </c>
      <c r="I13" s="71">
        <v>0</v>
      </c>
      <c r="J13" s="71">
        <v>1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f t="shared" si="0"/>
        <v>3</v>
      </c>
      <c r="Q13" s="71">
        <f t="shared" si="1"/>
        <v>2</v>
      </c>
      <c r="R13" s="71">
        <f t="shared" si="2"/>
        <v>5</v>
      </c>
      <c r="S13" s="275" t="s">
        <v>320</v>
      </c>
    </row>
    <row r="14" spans="1:20" ht="20.100000000000001" customHeight="1">
      <c r="A14" s="121" t="s">
        <v>32</v>
      </c>
      <c r="B14" s="71">
        <v>0</v>
      </c>
      <c r="C14" s="71">
        <v>0</v>
      </c>
      <c r="D14" s="71">
        <v>0</v>
      </c>
      <c r="E14" s="71">
        <v>0</v>
      </c>
      <c r="F14" s="71">
        <v>1</v>
      </c>
      <c r="G14" s="71">
        <v>0</v>
      </c>
      <c r="H14" s="71">
        <v>1</v>
      </c>
      <c r="I14" s="71">
        <v>0</v>
      </c>
      <c r="J14" s="71">
        <v>1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f t="shared" si="0"/>
        <v>3</v>
      </c>
      <c r="Q14" s="71">
        <f t="shared" si="1"/>
        <v>0</v>
      </c>
      <c r="R14" s="71">
        <f t="shared" si="2"/>
        <v>3</v>
      </c>
      <c r="S14" s="275" t="s">
        <v>321</v>
      </c>
    </row>
    <row r="15" spans="1:20" ht="20.100000000000001" customHeight="1">
      <c r="A15" s="121" t="s">
        <v>33</v>
      </c>
      <c r="B15" s="71">
        <v>0</v>
      </c>
      <c r="C15" s="71">
        <v>0</v>
      </c>
      <c r="D15" s="71">
        <v>0</v>
      </c>
      <c r="E15" s="71">
        <v>0</v>
      </c>
      <c r="F15" s="71">
        <v>1</v>
      </c>
      <c r="G15" s="71">
        <v>0</v>
      </c>
      <c r="H15" s="71">
        <v>2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f t="shared" si="0"/>
        <v>3</v>
      </c>
      <c r="Q15" s="71">
        <f t="shared" si="1"/>
        <v>0</v>
      </c>
      <c r="R15" s="71">
        <f t="shared" si="2"/>
        <v>3</v>
      </c>
      <c r="S15" s="275" t="s">
        <v>322</v>
      </c>
    </row>
    <row r="16" spans="1:20" ht="20.100000000000001" customHeight="1">
      <c r="A16" s="103" t="s">
        <v>21</v>
      </c>
      <c r="B16" s="71">
        <v>0</v>
      </c>
      <c r="C16" s="71">
        <v>0</v>
      </c>
      <c r="D16" s="71">
        <v>2</v>
      </c>
      <c r="E16" s="71">
        <v>0</v>
      </c>
      <c r="F16" s="71">
        <v>2</v>
      </c>
      <c r="G16" s="71">
        <v>0</v>
      </c>
      <c r="H16" s="71">
        <v>2</v>
      </c>
      <c r="I16" s="71">
        <v>0</v>
      </c>
      <c r="J16" s="71">
        <v>1</v>
      </c>
      <c r="K16" s="71">
        <v>2</v>
      </c>
      <c r="L16" s="71">
        <v>0</v>
      </c>
      <c r="M16" s="71">
        <v>0</v>
      </c>
      <c r="N16" s="71">
        <v>0</v>
      </c>
      <c r="O16" s="71">
        <v>0</v>
      </c>
      <c r="P16" s="71">
        <f t="shared" si="0"/>
        <v>7</v>
      </c>
      <c r="Q16" s="71">
        <f t="shared" si="1"/>
        <v>2</v>
      </c>
      <c r="R16" s="71">
        <f t="shared" si="2"/>
        <v>9</v>
      </c>
      <c r="S16" s="275" t="s">
        <v>323</v>
      </c>
    </row>
    <row r="17" spans="1:19" ht="20.100000000000001" customHeight="1">
      <c r="A17" s="103" t="s">
        <v>103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f t="shared" si="0"/>
        <v>0</v>
      </c>
      <c r="Q17" s="71">
        <f t="shared" si="1"/>
        <v>0</v>
      </c>
      <c r="R17" s="71">
        <f t="shared" si="2"/>
        <v>0</v>
      </c>
      <c r="S17" s="275" t="s">
        <v>324</v>
      </c>
    </row>
    <row r="18" spans="1:19" ht="20.100000000000001" customHeight="1">
      <c r="A18" s="121" t="s">
        <v>34</v>
      </c>
      <c r="B18" s="71">
        <v>0</v>
      </c>
      <c r="C18" s="71">
        <v>0</v>
      </c>
      <c r="D18" s="71">
        <v>1</v>
      </c>
      <c r="E18" s="71">
        <v>1</v>
      </c>
      <c r="F18" s="71">
        <v>1</v>
      </c>
      <c r="G18" s="71">
        <v>2</v>
      </c>
      <c r="H18" s="71">
        <v>2</v>
      </c>
      <c r="I18" s="71">
        <v>0</v>
      </c>
      <c r="J18" s="71">
        <v>0</v>
      </c>
      <c r="K18" s="71">
        <v>0</v>
      </c>
      <c r="L18" s="71">
        <v>0</v>
      </c>
      <c r="M18" s="71">
        <v>1</v>
      </c>
      <c r="N18" s="71">
        <v>0</v>
      </c>
      <c r="O18" s="71">
        <v>0</v>
      </c>
      <c r="P18" s="71">
        <f t="shared" si="0"/>
        <v>4</v>
      </c>
      <c r="Q18" s="71">
        <f t="shared" si="1"/>
        <v>4</v>
      </c>
      <c r="R18" s="71">
        <f t="shared" si="2"/>
        <v>8</v>
      </c>
      <c r="S18" s="275" t="s">
        <v>325</v>
      </c>
    </row>
    <row r="19" spans="1:19" ht="20.100000000000001" customHeight="1">
      <c r="A19" s="121" t="s">
        <v>35</v>
      </c>
      <c r="B19" s="71">
        <v>0</v>
      </c>
      <c r="C19" s="71">
        <v>0</v>
      </c>
      <c r="D19" s="71">
        <v>1</v>
      </c>
      <c r="E19" s="71">
        <v>0</v>
      </c>
      <c r="F19" s="71">
        <v>1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f t="shared" si="0"/>
        <v>2</v>
      </c>
      <c r="Q19" s="71">
        <f t="shared" si="1"/>
        <v>0</v>
      </c>
      <c r="R19" s="71">
        <f t="shared" si="2"/>
        <v>2</v>
      </c>
      <c r="S19" s="275" t="s">
        <v>326</v>
      </c>
    </row>
    <row r="20" spans="1:19" ht="20.100000000000001" customHeight="1">
      <c r="A20" s="121" t="s">
        <v>25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f t="shared" si="0"/>
        <v>0</v>
      </c>
      <c r="Q20" s="71">
        <f t="shared" si="1"/>
        <v>0</v>
      </c>
      <c r="R20" s="71">
        <f t="shared" si="2"/>
        <v>0</v>
      </c>
      <c r="S20" s="274" t="s">
        <v>327</v>
      </c>
    </row>
    <row r="21" spans="1:19" ht="20.100000000000001" customHeight="1" thickBot="1">
      <c r="A21" s="127" t="s">
        <v>37</v>
      </c>
      <c r="B21" s="109">
        <v>0</v>
      </c>
      <c r="C21" s="109">
        <v>0</v>
      </c>
      <c r="D21" s="109">
        <v>0</v>
      </c>
      <c r="E21" s="109">
        <v>0</v>
      </c>
      <c r="F21" s="109">
        <v>1</v>
      </c>
      <c r="G21" s="109">
        <v>0</v>
      </c>
      <c r="H21" s="109">
        <v>0</v>
      </c>
      <c r="I21" s="109">
        <v>0</v>
      </c>
      <c r="J21" s="109">
        <v>1</v>
      </c>
      <c r="K21" s="109">
        <v>0</v>
      </c>
      <c r="L21" s="109">
        <v>0</v>
      </c>
      <c r="M21" s="109">
        <v>0</v>
      </c>
      <c r="N21" s="109">
        <v>0</v>
      </c>
      <c r="O21" s="109">
        <v>0</v>
      </c>
      <c r="P21" s="109">
        <f t="shared" si="0"/>
        <v>2</v>
      </c>
      <c r="Q21" s="109">
        <f t="shared" si="1"/>
        <v>0</v>
      </c>
      <c r="R21" s="109">
        <f t="shared" si="2"/>
        <v>2</v>
      </c>
      <c r="S21" s="272" t="s">
        <v>328</v>
      </c>
    </row>
    <row r="22" spans="1:19" ht="20.100000000000001" customHeight="1" thickTop="1" thickBot="1">
      <c r="A22" s="125" t="s">
        <v>0</v>
      </c>
      <c r="B22" s="106">
        <f>SUM(B8:B21)</f>
        <v>2</v>
      </c>
      <c r="C22" s="106">
        <f t="shared" ref="C22:R22" si="3">SUM(C8:C21)</f>
        <v>0</v>
      </c>
      <c r="D22" s="106">
        <f t="shared" si="3"/>
        <v>5</v>
      </c>
      <c r="E22" s="106">
        <f t="shared" si="3"/>
        <v>1</v>
      </c>
      <c r="F22" s="106">
        <f t="shared" si="3"/>
        <v>9</v>
      </c>
      <c r="G22" s="106">
        <f t="shared" si="3"/>
        <v>6</v>
      </c>
      <c r="H22" s="106">
        <f t="shared" si="3"/>
        <v>9</v>
      </c>
      <c r="I22" s="106">
        <f t="shared" si="3"/>
        <v>1</v>
      </c>
      <c r="J22" s="106">
        <f t="shared" si="3"/>
        <v>5</v>
      </c>
      <c r="K22" s="106">
        <f t="shared" si="3"/>
        <v>8</v>
      </c>
      <c r="L22" s="106">
        <f t="shared" si="3"/>
        <v>0</v>
      </c>
      <c r="M22" s="106">
        <f t="shared" si="3"/>
        <v>2</v>
      </c>
      <c r="N22" s="106">
        <f t="shared" si="3"/>
        <v>0</v>
      </c>
      <c r="O22" s="106">
        <f t="shared" si="3"/>
        <v>0</v>
      </c>
      <c r="P22" s="106">
        <f t="shared" si="3"/>
        <v>30</v>
      </c>
      <c r="Q22" s="106">
        <f t="shared" si="3"/>
        <v>18</v>
      </c>
      <c r="R22" s="106">
        <f t="shared" si="3"/>
        <v>48</v>
      </c>
      <c r="S22" s="273" t="s">
        <v>329</v>
      </c>
    </row>
    <row r="23" spans="1:19" ht="13.5" thickTop="1"/>
    <row r="25" spans="1:19" ht="12" customHeight="1"/>
    <row r="26" spans="1:19" hidden="1"/>
    <row r="27" spans="1:19" hidden="1"/>
  </sheetData>
  <mergeCells count="14">
    <mergeCell ref="B4:C4"/>
    <mergeCell ref="D4:E4"/>
    <mergeCell ref="F4:G4"/>
    <mergeCell ref="A4:A6"/>
    <mergeCell ref="A1:S1"/>
    <mergeCell ref="H4:I4"/>
    <mergeCell ref="S4:S7"/>
    <mergeCell ref="P5:R5"/>
    <mergeCell ref="J4:K4"/>
    <mergeCell ref="L4:M4"/>
    <mergeCell ref="N4:O4"/>
    <mergeCell ref="P4:R4"/>
    <mergeCell ref="A2:S2"/>
    <mergeCell ref="R3:S3"/>
  </mergeCells>
  <phoneticPr fontId="0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&amp;C&amp;"Arial,Bold"&amp;12 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C23"/>
  <sheetViews>
    <sheetView rightToLeft="1" view="pageBreakPreview" zoomScale="75" zoomScaleNormal="75" zoomScaleSheetLayoutView="75" workbookViewId="0">
      <selection activeCell="I32" sqref="I32"/>
    </sheetView>
  </sheetViews>
  <sheetFormatPr defaultRowHeight="12.75"/>
  <cols>
    <col min="1" max="1" width="11.140625" customWidth="1"/>
    <col min="2" max="2" width="5" customWidth="1"/>
    <col min="3" max="3" width="5.7109375" customWidth="1"/>
    <col min="4" max="5" width="5.140625" customWidth="1"/>
    <col min="6" max="6" width="5" customWidth="1"/>
    <col min="7" max="7" width="6.42578125" customWidth="1"/>
    <col min="8" max="8" width="5.7109375" customWidth="1"/>
    <col min="9" max="9" width="5.28515625" customWidth="1"/>
    <col min="10" max="10" width="5.7109375" customWidth="1"/>
    <col min="11" max="11" width="5.28515625" customWidth="1"/>
    <col min="12" max="12" width="4.5703125" customWidth="1"/>
    <col min="13" max="13" width="4.28515625" customWidth="1"/>
    <col min="14" max="14" width="5" customWidth="1"/>
    <col min="15" max="15" width="4.5703125" customWidth="1"/>
    <col min="16" max="16" width="4.7109375" customWidth="1"/>
    <col min="17" max="17" width="5.28515625" customWidth="1"/>
    <col min="18" max="19" width="5.7109375" customWidth="1"/>
    <col min="20" max="20" width="5.85546875" customWidth="1"/>
    <col min="21" max="21" width="7.140625" customWidth="1"/>
    <col min="22" max="22" width="5.5703125" customWidth="1"/>
    <col min="23" max="23" width="5.85546875" customWidth="1"/>
    <col min="24" max="24" width="5.28515625" customWidth="1"/>
    <col min="25" max="25" width="4.28515625" customWidth="1"/>
    <col min="26" max="27" width="5.140625" customWidth="1"/>
    <col min="28" max="28" width="5.42578125" customWidth="1"/>
    <col min="29" max="29" width="15.5703125" customWidth="1"/>
  </cols>
  <sheetData>
    <row r="1" spans="1:29" s="1" customFormat="1" ht="23.25" customHeight="1">
      <c r="A1" s="640" t="s">
        <v>586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0"/>
      <c r="Z1" s="640"/>
      <c r="AA1" s="640"/>
      <c r="AB1" s="640"/>
    </row>
    <row r="2" spans="1:29" ht="30" customHeight="1">
      <c r="A2" s="661" t="s">
        <v>587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661"/>
      <c r="AC2" s="661"/>
    </row>
    <row r="3" spans="1:29" ht="30" customHeight="1" thickBot="1">
      <c r="A3" s="662" t="s">
        <v>276</v>
      </c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285" t="s">
        <v>406</v>
      </c>
    </row>
    <row r="4" spans="1:29" ht="40.5" customHeight="1" thickTop="1">
      <c r="A4" s="613" t="s">
        <v>1</v>
      </c>
      <c r="B4" s="660" t="s">
        <v>104</v>
      </c>
      <c r="C4" s="660"/>
      <c r="D4" s="658" t="s">
        <v>105</v>
      </c>
      <c r="E4" s="658"/>
      <c r="F4" s="658" t="s">
        <v>106</v>
      </c>
      <c r="G4" s="658"/>
      <c r="H4" s="659" t="s">
        <v>107</v>
      </c>
      <c r="I4" s="659"/>
      <c r="J4" s="660" t="s">
        <v>108</v>
      </c>
      <c r="K4" s="660"/>
      <c r="L4" s="660" t="s">
        <v>109</v>
      </c>
      <c r="M4" s="660"/>
      <c r="N4" s="658" t="s">
        <v>110</v>
      </c>
      <c r="O4" s="658"/>
      <c r="P4" s="660" t="s">
        <v>111</v>
      </c>
      <c r="Q4" s="660"/>
      <c r="R4" s="658" t="s">
        <v>112</v>
      </c>
      <c r="S4" s="658"/>
      <c r="T4" s="660" t="s">
        <v>113</v>
      </c>
      <c r="U4" s="660"/>
      <c r="V4" s="660" t="s">
        <v>114</v>
      </c>
      <c r="W4" s="660"/>
      <c r="X4" s="660" t="s">
        <v>115</v>
      </c>
      <c r="Y4" s="660"/>
      <c r="Z4" s="660" t="s">
        <v>530</v>
      </c>
      <c r="AA4" s="660"/>
      <c r="AB4" s="660"/>
      <c r="AC4" s="652" t="s">
        <v>313</v>
      </c>
    </row>
    <row r="5" spans="1:29" ht="72.75" customHeight="1">
      <c r="A5" s="614"/>
      <c r="B5" s="606" t="s">
        <v>395</v>
      </c>
      <c r="C5" s="606"/>
      <c r="D5" s="606" t="s">
        <v>396</v>
      </c>
      <c r="E5" s="606"/>
      <c r="F5" s="606" t="s">
        <v>397</v>
      </c>
      <c r="G5" s="606"/>
      <c r="H5" s="606" t="s">
        <v>398</v>
      </c>
      <c r="I5" s="606"/>
      <c r="J5" s="606" t="s">
        <v>399</v>
      </c>
      <c r="K5" s="606"/>
      <c r="L5" s="606" t="s">
        <v>400</v>
      </c>
      <c r="M5" s="606"/>
      <c r="N5" s="606" t="s">
        <v>401</v>
      </c>
      <c r="O5" s="606"/>
      <c r="P5" s="606" t="s">
        <v>402</v>
      </c>
      <c r="Q5" s="606"/>
      <c r="R5" s="606" t="s">
        <v>403</v>
      </c>
      <c r="S5" s="606"/>
      <c r="T5" s="606" t="s">
        <v>404</v>
      </c>
      <c r="U5" s="606"/>
      <c r="V5" s="606" t="s">
        <v>405</v>
      </c>
      <c r="W5" s="606"/>
      <c r="X5" s="606" t="s">
        <v>362</v>
      </c>
      <c r="Y5" s="606"/>
      <c r="Z5" s="606" t="s">
        <v>529</v>
      </c>
      <c r="AA5" s="606"/>
      <c r="AB5" s="606"/>
      <c r="AC5" s="653"/>
    </row>
    <row r="6" spans="1:29" ht="20.100000000000001" customHeight="1">
      <c r="A6" s="614"/>
      <c r="B6" s="96" t="s">
        <v>9</v>
      </c>
      <c r="C6" s="96" t="s">
        <v>10</v>
      </c>
      <c r="D6" s="96" t="s">
        <v>9</v>
      </c>
      <c r="E6" s="96" t="s">
        <v>10</v>
      </c>
      <c r="F6" s="96" t="s">
        <v>9</v>
      </c>
      <c r="G6" s="96" t="s">
        <v>10</v>
      </c>
      <c r="H6" s="96" t="s">
        <v>9</v>
      </c>
      <c r="I6" s="96" t="s">
        <v>10</v>
      </c>
      <c r="J6" s="96" t="s">
        <v>9</v>
      </c>
      <c r="K6" s="96" t="s">
        <v>10</v>
      </c>
      <c r="L6" s="96" t="s">
        <v>9</v>
      </c>
      <c r="M6" s="96" t="s">
        <v>10</v>
      </c>
      <c r="N6" s="96" t="s">
        <v>9</v>
      </c>
      <c r="O6" s="96" t="s">
        <v>10</v>
      </c>
      <c r="P6" s="96" t="s">
        <v>9</v>
      </c>
      <c r="Q6" s="96" t="s">
        <v>10</v>
      </c>
      <c r="R6" s="96" t="s">
        <v>9</v>
      </c>
      <c r="S6" s="96" t="s">
        <v>10</v>
      </c>
      <c r="T6" s="96" t="s">
        <v>9</v>
      </c>
      <c r="U6" s="96" t="s">
        <v>10</v>
      </c>
      <c r="V6" s="96" t="s">
        <v>9</v>
      </c>
      <c r="W6" s="96" t="s">
        <v>10</v>
      </c>
      <c r="X6" s="96" t="s">
        <v>9</v>
      </c>
      <c r="Y6" s="96" t="s">
        <v>10</v>
      </c>
      <c r="Z6" s="96" t="s">
        <v>9</v>
      </c>
      <c r="AA6" s="96" t="s">
        <v>10</v>
      </c>
      <c r="AB6" s="366" t="s">
        <v>11</v>
      </c>
      <c r="AC6" s="653"/>
    </row>
    <row r="7" spans="1:29" ht="20.100000000000001" customHeight="1" thickBot="1">
      <c r="A7" s="110"/>
      <c r="B7" s="335" t="s">
        <v>347</v>
      </c>
      <c r="C7" s="335" t="s">
        <v>348</v>
      </c>
      <c r="D7" s="335" t="s">
        <v>347</v>
      </c>
      <c r="E7" s="335" t="s">
        <v>348</v>
      </c>
      <c r="F7" s="335" t="s">
        <v>347</v>
      </c>
      <c r="G7" s="335" t="s">
        <v>348</v>
      </c>
      <c r="H7" s="335" t="s">
        <v>347</v>
      </c>
      <c r="I7" s="335" t="s">
        <v>348</v>
      </c>
      <c r="J7" s="335" t="s">
        <v>347</v>
      </c>
      <c r="K7" s="335" t="s">
        <v>348</v>
      </c>
      <c r="L7" s="335" t="s">
        <v>347</v>
      </c>
      <c r="M7" s="335" t="s">
        <v>348</v>
      </c>
      <c r="N7" s="335" t="s">
        <v>347</v>
      </c>
      <c r="O7" s="335" t="s">
        <v>348</v>
      </c>
      <c r="P7" s="335" t="s">
        <v>347</v>
      </c>
      <c r="Q7" s="335" t="s">
        <v>348</v>
      </c>
      <c r="R7" s="335" t="s">
        <v>347</v>
      </c>
      <c r="S7" s="335" t="s">
        <v>348</v>
      </c>
      <c r="T7" s="335" t="s">
        <v>347</v>
      </c>
      <c r="U7" s="335" t="s">
        <v>348</v>
      </c>
      <c r="V7" s="335" t="s">
        <v>347</v>
      </c>
      <c r="W7" s="335" t="s">
        <v>348</v>
      </c>
      <c r="X7" s="335" t="s">
        <v>347</v>
      </c>
      <c r="Y7" s="335" t="s">
        <v>348</v>
      </c>
      <c r="Z7" s="335" t="s">
        <v>347</v>
      </c>
      <c r="AA7" s="335" t="s">
        <v>348</v>
      </c>
      <c r="AB7" s="110" t="s">
        <v>349</v>
      </c>
      <c r="AC7" s="654"/>
    </row>
    <row r="8" spans="1:29" ht="20.100000000000001" customHeight="1" thickTop="1">
      <c r="A8" s="126" t="s">
        <v>12</v>
      </c>
      <c r="B8" s="129">
        <v>0</v>
      </c>
      <c r="C8" s="129">
        <v>0</v>
      </c>
      <c r="D8" s="129">
        <v>0</v>
      </c>
      <c r="E8" s="129">
        <v>0</v>
      </c>
      <c r="F8" s="129">
        <v>0</v>
      </c>
      <c r="G8" s="129">
        <v>0</v>
      </c>
      <c r="H8" s="129">
        <v>0</v>
      </c>
      <c r="I8" s="129">
        <v>0</v>
      </c>
      <c r="J8" s="129">
        <v>0</v>
      </c>
      <c r="K8" s="129">
        <v>0</v>
      </c>
      <c r="L8" s="129">
        <v>0</v>
      </c>
      <c r="M8" s="129">
        <v>0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29">
        <v>0</v>
      </c>
      <c r="U8" s="129">
        <v>0</v>
      </c>
      <c r="V8" s="129">
        <v>0</v>
      </c>
      <c r="W8" s="129">
        <v>0</v>
      </c>
      <c r="X8" s="129">
        <v>41</v>
      </c>
      <c r="Y8" s="129">
        <v>30</v>
      </c>
      <c r="Z8" s="130">
        <f>SUM(X8,V8,T8,R8,P8,N8,L8,J8,H8,F8,D8,B8)</f>
        <v>41</v>
      </c>
      <c r="AA8" s="130">
        <f>SUM(Y8,W8,U8,S8,Q8,O8,M8,K8,I8,G8,E8,C8)</f>
        <v>30</v>
      </c>
      <c r="AB8" s="130">
        <f>SUM(Z8:AA8)</f>
        <v>71</v>
      </c>
      <c r="AC8" s="270" t="s">
        <v>314</v>
      </c>
    </row>
    <row r="9" spans="1:29" ht="20.100000000000001" customHeight="1">
      <c r="A9" s="121" t="s">
        <v>39</v>
      </c>
      <c r="B9" s="131">
        <v>0</v>
      </c>
      <c r="C9" s="131">
        <v>0</v>
      </c>
      <c r="D9" s="131">
        <v>0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31">
        <v>0</v>
      </c>
      <c r="L9" s="13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1">
        <v>0</v>
      </c>
      <c r="W9" s="131">
        <v>0</v>
      </c>
      <c r="X9" s="131">
        <v>0</v>
      </c>
      <c r="Y9" s="131">
        <v>0</v>
      </c>
      <c r="Z9" s="131">
        <v>0</v>
      </c>
      <c r="AA9" s="131">
        <v>0</v>
      </c>
      <c r="AB9" s="131">
        <v>0</v>
      </c>
      <c r="AC9" s="275" t="s">
        <v>315</v>
      </c>
    </row>
    <row r="10" spans="1:29" ht="20.100000000000001" customHeight="1">
      <c r="A10" s="121" t="s">
        <v>14</v>
      </c>
      <c r="B10" s="131">
        <v>0</v>
      </c>
      <c r="C10" s="131">
        <v>0</v>
      </c>
      <c r="D10" s="131">
        <v>1</v>
      </c>
      <c r="E10" s="131">
        <v>0</v>
      </c>
      <c r="F10" s="131">
        <v>6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31">
        <v>0</v>
      </c>
      <c r="P10" s="131">
        <v>0</v>
      </c>
      <c r="Q10" s="131">
        <v>0</v>
      </c>
      <c r="R10" s="131">
        <v>0</v>
      </c>
      <c r="S10" s="131">
        <v>0</v>
      </c>
      <c r="T10" s="131">
        <v>0</v>
      </c>
      <c r="U10" s="131">
        <v>0</v>
      </c>
      <c r="V10" s="131">
        <v>0</v>
      </c>
      <c r="W10" s="131">
        <v>0</v>
      </c>
      <c r="X10" s="131">
        <v>0</v>
      </c>
      <c r="Y10" s="131">
        <v>0</v>
      </c>
      <c r="Z10" s="132">
        <f t="shared" ref="Z10:Z21" si="0">SUM(X10,V10,T10,R10,P10,N10,L10,J10,H10,F10,D10,B10)</f>
        <v>7</v>
      </c>
      <c r="AA10" s="132">
        <f t="shared" ref="AA10:AA21" si="1">SUM(Y10,W10,U10,S10,Q10,O10,M10,K10,I10,G10,E10,C10)</f>
        <v>0</v>
      </c>
      <c r="AB10" s="132">
        <f t="shared" ref="AB10:AB21" si="2">SUM(Z10:AA10)</f>
        <v>7</v>
      </c>
      <c r="AC10" s="275" t="s">
        <v>316</v>
      </c>
    </row>
    <row r="11" spans="1:29" ht="20.100000000000001" customHeight="1">
      <c r="A11" s="121" t="s">
        <v>40</v>
      </c>
      <c r="B11" s="131">
        <v>0</v>
      </c>
      <c r="C11" s="131">
        <v>0</v>
      </c>
      <c r="D11" s="131">
        <v>0</v>
      </c>
      <c r="E11" s="131">
        <v>0</v>
      </c>
      <c r="F11" s="131">
        <v>1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1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  <c r="X11" s="131">
        <v>0</v>
      </c>
      <c r="Y11" s="131">
        <v>0</v>
      </c>
      <c r="Z11" s="132">
        <f t="shared" si="0"/>
        <v>2</v>
      </c>
      <c r="AA11" s="132">
        <f t="shared" si="1"/>
        <v>0</v>
      </c>
      <c r="AB11" s="132">
        <f t="shared" si="2"/>
        <v>2</v>
      </c>
      <c r="AC11" s="275" t="s">
        <v>317</v>
      </c>
    </row>
    <row r="12" spans="1:29" ht="20.100000000000001" customHeight="1">
      <c r="A12" s="121" t="s">
        <v>16</v>
      </c>
      <c r="B12" s="131">
        <v>0</v>
      </c>
      <c r="C12" s="131">
        <v>0</v>
      </c>
      <c r="D12" s="131">
        <v>0</v>
      </c>
      <c r="E12" s="131">
        <v>0</v>
      </c>
      <c r="F12" s="131">
        <v>0</v>
      </c>
      <c r="G12" s="131">
        <v>1</v>
      </c>
      <c r="H12" s="131">
        <v>0</v>
      </c>
      <c r="I12" s="131">
        <v>1</v>
      </c>
      <c r="J12" s="131">
        <v>0</v>
      </c>
      <c r="K12" s="131">
        <v>0</v>
      </c>
      <c r="L12" s="131">
        <v>0</v>
      </c>
      <c r="M12" s="131">
        <v>0</v>
      </c>
      <c r="N12" s="131">
        <v>0</v>
      </c>
      <c r="O12" s="131">
        <v>0</v>
      </c>
      <c r="P12" s="131">
        <v>0</v>
      </c>
      <c r="Q12" s="131">
        <v>2</v>
      </c>
      <c r="R12" s="131">
        <v>8</v>
      </c>
      <c r="S12" s="131">
        <v>1</v>
      </c>
      <c r="T12" s="131">
        <v>0</v>
      </c>
      <c r="U12" s="131">
        <v>0</v>
      </c>
      <c r="V12" s="131">
        <v>0</v>
      </c>
      <c r="W12" s="131">
        <v>0</v>
      </c>
      <c r="X12" s="131">
        <v>0</v>
      </c>
      <c r="Y12" s="131">
        <v>0</v>
      </c>
      <c r="Z12" s="132">
        <f t="shared" si="0"/>
        <v>8</v>
      </c>
      <c r="AA12" s="132">
        <f t="shared" si="1"/>
        <v>5</v>
      </c>
      <c r="AB12" s="132">
        <f t="shared" si="2"/>
        <v>13</v>
      </c>
      <c r="AC12" s="275" t="s">
        <v>318</v>
      </c>
    </row>
    <row r="13" spans="1:29" ht="20.100000000000001" customHeight="1">
      <c r="A13" s="121" t="s">
        <v>31</v>
      </c>
      <c r="B13" s="131">
        <v>0</v>
      </c>
      <c r="C13" s="131">
        <v>0</v>
      </c>
      <c r="D13" s="131">
        <v>0</v>
      </c>
      <c r="E13" s="131">
        <v>2</v>
      </c>
      <c r="F13" s="131">
        <v>2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0</v>
      </c>
      <c r="X13" s="131">
        <v>0</v>
      </c>
      <c r="Y13" s="131">
        <v>0</v>
      </c>
      <c r="Z13" s="132">
        <f t="shared" si="0"/>
        <v>2</v>
      </c>
      <c r="AA13" s="132">
        <f t="shared" si="1"/>
        <v>2</v>
      </c>
      <c r="AB13" s="132">
        <f t="shared" si="2"/>
        <v>4</v>
      </c>
      <c r="AC13" s="275" t="s">
        <v>320</v>
      </c>
    </row>
    <row r="14" spans="1:29" ht="20.100000000000001" customHeight="1">
      <c r="A14" s="121" t="s">
        <v>32</v>
      </c>
      <c r="B14" s="131">
        <v>0</v>
      </c>
      <c r="C14" s="131">
        <v>0</v>
      </c>
      <c r="D14" s="131">
        <v>4</v>
      </c>
      <c r="E14" s="131">
        <v>0</v>
      </c>
      <c r="F14" s="131">
        <v>1</v>
      </c>
      <c r="G14" s="131">
        <v>0</v>
      </c>
      <c r="H14" s="131">
        <v>0</v>
      </c>
      <c r="I14" s="131">
        <v>0</v>
      </c>
      <c r="J14" s="131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1">
        <v>0</v>
      </c>
      <c r="T14" s="131">
        <v>0</v>
      </c>
      <c r="U14" s="131">
        <v>0</v>
      </c>
      <c r="V14" s="131">
        <v>2</v>
      </c>
      <c r="W14" s="131">
        <v>0</v>
      </c>
      <c r="X14" s="131">
        <v>1</v>
      </c>
      <c r="Y14" s="131">
        <v>0</v>
      </c>
      <c r="Z14" s="132">
        <f t="shared" si="0"/>
        <v>8</v>
      </c>
      <c r="AA14" s="132">
        <f t="shared" si="1"/>
        <v>0</v>
      </c>
      <c r="AB14" s="132">
        <f t="shared" si="2"/>
        <v>8</v>
      </c>
      <c r="AC14" s="275" t="s">
        <v>321</v>
      </c>
    </row>
    <row r="15" spans="1:29" ht="20.100000000000001" customHeight="1">
      <c r="A15" s="121" t="s">
        <v>33</v>
      </c>
      <c r="B15" s="131">
        <v>0</v>
      </c>
      <c r="C15" s="131">
        <v>0</v>
      </c>
      <c r="D15" s="131">
        <v>0</v>
      </c>
      <c r="E15" s="131">
        <v>0</v>
      </c>
      <c r="F15" s="131">
        <v>1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31">
        <v>0</v>
      </c>
      <c r="N15" s="131">
        <v>0</v>
      </c>
      <c r="O15" s="131">
        <v>0</v>
      </c>
      <c r="P15" s="131">
        <v>1</v>
      </c>
      <c r="Q15" s="131">
        <v>0</v>
      </c>
      <c r="R15" s="131">
        <v>0</v>
      </c>
      <c r="S15" s="131">
        <v>0</v>
      </c>
      <c r="T15" s="131">
        <v>0</v>
      </c>
      <c r="U15" s="131">
        <v>0</v>
      </c>
      <c r="V15" s="131">
        <v>0</v>
      </c>
      <c r="W15" s="131">
        <v>0</v>
      </c>
      <c r="X15" s="131">
        <v>0</v>
      </c>
      <c r="Y15" s="131">
        <v>0</v>
      </c>
      <c r="Z15" s="132">
        <f t="shared" si="0"/>
        <v>2</v>
      </c>
      <c r="AA15" s="132">
        <f t="shared" si="1"/>
        <v>0</v>
      </c>
      <c r="AB15" s="132">
        <f t="shared" si="2"/>
        <v>2</v>
      </c>
      <c r="AC15" s="275" t="s">
        <v>322</v>
      </c>
    </row>
    <row r="16" spans="1:29" ht="20.100000000000001" customHeight="1">
      <c r="A16" s="103" t="s">
        <v>21</v>
      </c>
      <c r="B16" s="131">
        <v>0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  <c r="H16" s="131">
        <v>2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3</v>
      </c>
      <c r="P16" s="131">
        <v>0</v>
      </c>
      <c r="Q16" s="131">
        <v>0</v>
      </c>
      <c r="R16" s="131">
        <v>1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2">
        <f t="shared" si="0"/>
        <v>3</v>
      </c>
      <c r="AA16" s="132">
        <f t="shared" si="1"/>
        <v>3</v>
      </c>
      <c r="AB16" s="132">
        <f t="shared" si="2"/>
        <v>6</v>
      </c>
      <c r="AC16" s="275" t="s">
        <v>323</v>
      </c>
    </row>
    <row r="17" spans="1:29" ht="20.100000000000001" customHeight="1">
      <c r="A17" s="103" t="s">
        <v>22</v>
      </c>
      <c r="B17" s="131">
        <v>0</v>
      </c>
      <c r="C17" s="131">
        <v>0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2">
        <f t="shared" si="0"/>
        <v>0</v>
      </c>
      <c r="AA17" s="132">
        <f t="shared" si="1"/>
        <v>0</v>
      </c>
      <c r="AB17" s="132">
        <f t="shared" si="2"/>
        <v>0</v>
      </c>
      <c r="AC17" s="275" t="s">
        <v>324</v>
      </c>
    </row>
    <row r="18" spans="1:29" ht="20.100000000000001" customHeight="1">
      <c r="A18" s="121" t="s">
        <v>34</v>
      </c>
      <c r="B18" s="131">
        <v>3</v>
      </c>
      <c r="C18" s="131">
        <v>2</v>
      </c>
      <c r="D18" s="131">
        <v>2</v>
      </c>
      <c r="E18" s="131">
        <v>0</v>
      </c>
      <c r="F18" s="131">
        <v>1</v>
      </c>
      <c r="G18" s="131">
        <v>1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0</v>
      </c>
      <c r="S18" s="131">
        <v>2</v>
      </c>
      <c r="T18" s="131">
        <v>0</v>
      </c>
      <c r="U18" s="131">
        <v>0</v>
      </c>
      <c r="V18" s="131">
        <v>2</v>
      </c>
      <c r="W18" s="131">
        <v>1</v>
      </c>
      <c r="X18" s="131">
        <v>0</v>
      </c>
      <c r="Y18" s="131">
        <v>2</v>
      </c>
      <c r="Z18" s="132">
        <f t="shared" si="0"/>
        <v>8</v>
      </c>
      <c r="AA18" s="132">
        <f t="shared" si="1"/>
        <v>8</v>
      </c>
      <c r="AB18" s="132">
        <f t="shared" si="2"/>
        <v>16</v>
      </c>
      <c r="AC18" s="275" t="s">
        <v>325</v>
      </c>
    </row>
    <row r="19" spans="1:29" ht="20.100000000000001" customHeight="1">
      <c r="A19" s="121" t="s">
        <v>35</v>
      </c>
      <c r="B19" s="131">
        <v>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2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2">
        <f t="shared" si="0"/>
        <v>2</v>
      </c>
      <c r="AA19" s="132">
        <f t="shared" si="1"/>
        <v>0</v>
      </c>
      <c r="AB19" s="132">
        <f t="shared" si="2"/>
        <v>2</v>
      </c>
      <c r="AC19" s="275" t="s">
        <v>326</v>
      </c>
    </row>
    <row r="20" spans="1:29" ht="20.100000000000001" customHeight="1">
      <c r="A20" s="121" t="s">
        <v>25</v>
      </c>
      <c r="B20" s="131">
        <v>0</v>
      </c>
      <c r="C20" s="131">
        <v>0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1">
        <v>0</v>
      </c>
      <c r="S20" s="131">
        <v>0</v>
      </c>
      <c r="T20" s="131">
        <v>0</v>
      </c>
      <c r="U20" s="131">
        <v>0</v>
      </c>
      <c r="V20" s="131">
        <v>0</v>
      </c>
      <c r="W20" s="131">
        <v>0</v>
      </c>
      <c r="X20" s="131">
        <v>0</v>
      </c>
      <c r="Y20" s="131">
        <v>0</v>
      </c>
      <c r="Z20" s="132">
        <f t="shared" si="0"/>
        <v>0</v>
      </c>
      <c r="AA20" s="132">
        <f t="shared" si="1"/>
        <v>0</v>
      </c>
      <c r="AB20" s="132">
        <f t="shared" si="2"/>
        <v>0</v>
      </c>
      <c r="AC20" s="274" t="s">
        <v>327</v>
      </c>
    </row>
    <row r="21" spans="1:29" ht="20.100000000000001" customHeight="1" thickBot="1">
      <c r="A21" s="127" t="s">
        <v>37</v>
      </c>
      <c r="B21" s="133">
        <v>0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33">
        <v>0</v>
      </c>
      <c r="P21" s="133">
        <v>0</v>
      </c>
      <c r="Q21" s="133">
        <v>0</v>
      </c>
      <c r="R21" s="133">
        <v>1</v>
      </c>
      <c r="S21" s="133">
        <v>0</v>
      </c>
      <c r="T21" s="133">
        <v>4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4">
        <f t="shared" si="0"/>
        <v>5</v>
      </c>
      <c r="AA21" s="134">
        <f t="shared" si="1"/>
        <v>0</v>
      </c>
      <c r="AB21" s="134">
        <f t="shared" si="2"/>
        <v>5</v>
      </c>
      <c r="AC21" s="272" t="s">
        <v>328</v>
      </c>
    </row>
    <row r="22" spans="1:29" ht="20.100000000000001" customHeight="1" thickTop="1" thickBot="1">
      <c r="A22" s="125" t="s">
        <v>8</v>
      </c>
      <c r="B22" s="128">
        <f>SUM(B8:B21)</f>
        <v>3</v>
      </c>
      <c r="C22" s="128">
        <f t="shared" ref="C22:AB22" si="3">SUM(C8:C21)</f>
        <v>2</v>
      </c>
      <c r="D22" s="128">
        <f t="shared" si="3"/>
        <v>7</v>
      </c>
      <c r="E22" s="128">
        <f t="shared" si="3"/>
        <v>2</v>
      </c>
      <c r="F22" s="128">
        <f t="shared" si="3"/>
        <v>12</v>
      </c>
      <c r="G22" s="128">
        <f t="shared" si="3"/>
        <v>2</v>
      </c>
      <c r="H22" s="128">
        <f t="shared" si="3"/>
        <v>2</v>
      </c>
      <c r="I22" s="128">
        <f t="shared" si="3"/>
        <v>1</v>
      </c>
      <c r="J22" s="128">
        <f t="shared" si="3"/>
        <v>0</v>
      </c>
      <c r="K22" s="128">
        <f t="shared" si="3"/>
        <v>0</v>
      </c>
      <c r="L22" s="128">
        <f t="shared" si="3"/>
        <v>0</v>
      </c>
      <c r="M22" s="128">
        <f t="shared" si="3"/>
        <v>0</v>
      </c>
      <c r="N22" s="128">
        <f t="shared" si="3"/>
        <v>0</v>
      </c>
      <c r="O22" s="128">
        <f t="shared" si="3"/>
        <v>3</v>
      </c>
      <c r="P22" s="128">
        <f t="shared" si="3"/>
        <v>1</v>
      </c>
      <c r="Q22" s="128">
        <f t="shared" si="3"/>
        <v>2</v>
      </c>
      <c r="R22" s="128">
        <f t="shared" si="3"/>
        <v>13</v>
      </c>
      <c r="S22" s="128">
        <f t="shared" si="3"/>
        <v>3</v>
      </c>
      <c r="T22" s="128">
        <f t="shared" si="3"/>
        <v>4</v>
      </c>
      <c r="U22" s="128">
        <f t="shared" si="3"/>
        <v>0</v>
      </c>
      <c r="V22" s="128">
        <f t="shared" si="3"/>
        <v>4</v>
      </c>
      <c r="W22" s="128">
        <f t="shared" si="3"/>
        <v>1</v>
      </c>
      <c r="X22" s="128">
        <f t="shared" si="3"/>
        <v>42</v>
      </c>
      <c r="Y22" s="128">
        <f t="shared" si="3"/>
        <v>32</v>
      </c>
      <c r="Z22" s="128">
        <f t="shared" si="3"/>
        <v>88</v>
      </c>
      <c r="AA22" s="128">
        <f t="shared" si="3"/>
        <v>48</v>
      </c>
      <c r="AB22" s="128">
        <f t="shared" si="3"/>
        <v>136</v>
      </c>
      <c r="AC22" s="273" t="s">
        <v>329</v>
      </c>
    </row>
    <row r="23" spans="1:29" ht="13.5" thickTop="1">
      <c r="V23" s="11"/>
      <c r="W23" s="11"/>
      <c r="X23" s="11"/>
      <c r="Y23" s="11"/>
      <c r="Z23" s="17"/>
      <c r="AA23" s="17"/>
      <c r="AB23" s="17"/>
    </row>
  </sheetData>
  <mergeCells count="31">
    <mergeCell ref="T5:U5"/>
    <mergeCell ref="R5:S5"/>
    <mergeCell ref="A2:AC2"/>
    <mergeCell ref="J4:K4"/>
    <mergeCell ref="AC4:AC7"/>
    <mergeCell ref="F4:G4"/>
    <mergeCell ref="P5:Q5"/>
    <mergeCell ref="V5:W5"/>
    <mergeCell ref="Z5:AB5"/>
    <mergeCell ref="X5:Y5"/>
    <mergeCell ref="A3:AB3"/>
    <mergeCell ref="A4:A6"/>
    <mergeCell ref="B5:C5"/>
    <mergeCell ref="L4:M4"/>
    <mergeCell ref="P4:Q4"/>
    <mergeCell ref="R4:S4"/>
    <mergeCell ref="A1:AB1"/>
    <mergeCell ref="V4:W4"/>
    <mergeCell ref="X4:Y4"/>
    <mergeCell ref="Z4:AB4"/>
    <mergeCell ref="T4:U4"/>
    <mergeCell ref="B4:C4"/>
    <mergeCell ref="F5:G5"/>
    <mergeCell ref="H5:I5"/>
    <mergeCell ref="J5:K5"/>
    <mergeCell ref="N4:O4"/>
    <mergeCell ref="D4:E4"/>
    <mergeCell ref="D5:E5"/>
    <mergeCell ref="L5:M5"/>
    <mergeCell ref="N5:O5"/>
    <mergeCell ref="H4:I4"/>
  </mergeCells>
  <phoneticPr fontId="0" type="noConversion"/>
  <printOptions horizontalCentered="1"/>
  <pageMargins left="1" right="1" top="1.5" bottom="1" header="1.5" footer="1"/>
  <pageSetup paperSize="9" scale="73" orientation="landscape" r:id="rId1"/>
  <headerFooter alignWithMargins="0">
    <oddFooter>&amp;C&amp;"Arial,Bold"&amp;12 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0.39997558519241921"/>
  </sheetPr>
  <dimension ref="A1:Q32"/>
  <sheetViews>
    <sheetView rightToLeft="1" view="pageBreakPreview" zoomScale="75" zoomScaleNormal="80" zoomScaleSheetLayoutView="75" workbookViewId="0">
      <selection activeCell="I32" sqref="I32"/>
    </sheetView>
  </sheetViews>
  <sheetFormatPr defaultRowHeight="12.75"/>
  <cols>
    <col min="1" max="1" width="11.140625" customWidth="1"/>
    <col min="2" max="2" width="7" customWidth="1"/>
    <col min="3" max="3" width="7.7109375" customWidth="1"/>
    <col min="4" max="4" width="8.5703125" customWidth="1"/>
    <col min="5" max="5" width="7.7109375" customWidth="1"/>
    <col min="6" max="6" width="7.28515625" customWidth="1"/>
    <col min="7" max="7" width="8" customWidth="1"/>
    <col min="8" max="8" width="7.7109375" customWidth="1"/>
    <col min="9" max="9" width="7.42578125" customWidth="1"/>
    <col min="10" max="10" width="8" customWidth="1"/>
    <col min="11" max="11" width="8.7109375" customWidth="1"/>
    <col min="12" max="12" width="7.7109375" customWidth="1"/>
    <col min="13" max="13" width="7.5703125" customWidth="1"/>
    <col min="14" max="14" width="8.7109375" customWidth="1"/>
    <col min="15" max="15" width="8.7109375" style="11" customWidth="1"/>
    <col min="16" max="16" width="8.7109375" customWidth="1"/>
    <col min="17" max="17" width="16.140625" customWidth="1"/>
  </cols>
  <sheetData>
    <row r="1" spans="1:17" ht="21" customHeight="1"/>
    <row r="2" spans="1:17" ht="28.5" customHeight="1">
      <c r="A2" s="640" t="s">
        <v>588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</row>
    <row r="3" spans="1:17" ht="28.5" customHeight="1">
      <c r="A3" s="664" t="s">
        <v>589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</row>
    <row r="4" spans="1:17" s="9" customFormat="1" ht="24.75" customHeight="1" thickBot="1">
      <c r="A4" s="291" t="s">
        <v>277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665" t="s">
        <v>408</v>
      </c>
      <c r="Q4" s="665"/>
    </row>
    <row r="5" spans="1:17" s="9" customFormat="1" ht="21.75" customHeight="1" thickTop="1">
      <c r="A5" s="537" t="s">
        <v>1</v>
      </c>
      <c r="B5" s="613" t="s">
        <v>27</v>
      </c>
      <c r="C5" s="613"/>
      <c r="D5" s="613" t="s">
        <v>3</v>
      </c>
      <c r="E5" s="613"/>
      <c r="F5" s="613" t="s">
        <v>4</v>
      </c>
      <c r="G5" s="613"/>
      <c r="H5" s="613" t="s">
        <v>5</v>
      </c>
      <c r="I5" s="613"/>
      <c r="J5" s="613" t="s">
        <v>6</v>
      </c>
      <c r="K5" s="613"/>
      <c r="L5" s="613" t="s">
        <v>7</v>
      </c>
      <c r="M5" s="613"/>
      <c r="N5" s="613" t="s">
        <v>8</v>
      </c>
      <c r="O5" s="613"/>
      <c r="P5" s="613"/>
      <c r="Q5" s="541" t="s">
        <v>313</v>
      </c>
    </row>
    <row r="6" spans="1:17" s="9" customFormat="1" ht="20.100000000000001" customHeight="1">
      <c r="A6" s="538"/>
      <c r="B6" s="663" t="s">
        <v>357</v>
      </c>
      <c r="C6" s="663"/>
      <c r="D6" s="663" t="s">
        <v>358</v>
      </c>
      <c r="E6" s="663"/>
      <c r="F6" s="663" t="s">
        <v>359</v>
      </c>
      <c r="G6" s="663"/>
      <c r="H6" s="663" t="s">
        <v>360</v>
      </c>
      <c r="I6" s="663"/>
      <c r="J6" s="663" t="s">
        <v>361</v>
      </c>
      <c r="K6" s="663"/>
      <c r="L6" s="666" t="s">
        <v>407</v>
      </c>
      <c r="M6" s="666"/>
      <c r="N6" s="663" t="s">
        <v>329</v>
      </c>
      <c r="O6" s="663"/>
      <c r="P6" s="663"/>
      <c r="Q6" s="544"/>
    </row>
    <row r="7" spans="1:17" s="9" customFormat="1" ht="20.100000000000001" customHeight="1">
      <c r="A7" s="538"/>
      <c r="B7" s="96" t="s">
        <v>9</v>
      </c>
      <c r="C7" s="96" t="s">
        <v>10</v>
      </c>
      <c r="D7" s="96" t="s">
        <v>9</v>
      </c>
      <c r="E7" s="96" t="s">
        <v>10</v>
      </c>
      <c r="F7" s="96" t="s">
        <v>9</v>
      </c>
      <c r="G7" s="96" t="s">
        <v>10</v>
      </c>
      <c r="H7" s="96" t="s">
        <v>9</v>
      </c>
      <c r="I7" s="96" t="s">
        <v>10</v>
      </c>
      <c r="J7" s="96" t="s">
        <v>9</v>
      </c>
      <c r="K7" s="96" t="s">
        <v>10</v>
      </c>
      <c r="L7" s="96" t="s">
        <v>9</v>
      </c>
      <c r="M7" s="96" t="s">
        <v>10</v>
      </c>
      <c r="N7" s="438" t="s">
        <v>9</v>
      </c>
      <c r="O7" s="438" t="s">
        <v>10</v>
      </c>
      <c r="P7" s="372" t="s">
        <v>11</v>
      </c>
      <c r="Q7" s="544"/>
    </row>
    <row r="8" spans="1:17" s="9" customFormat="1" ht="20.100000000000001" customHeight="1" thickBot="1">
      <c r="A8" s="539"/>
      <c r="B8" s="308" t="s">
        <v>347</v>
      </c>
      <c r="C8" s="308" t="s">
        <v>348</v>
      </c>
      <c r="D8" s="308" t="s">
        <v>347</v>
      </c>
      <c r="E8" s="308" t="s">
        <v>348</v>
      </c>
      <c r="F8" s="308" t="s">
        <v>347</v>
      </c>
      <c r="G8" s="308" t="s">
        <v>348</v>
      </c>
      <c r="H8" s="308" t="s">
        <v>347</v>
      </c>
      <c r="I8" s="308" t="s">
        <v>348</v>
      </c>
      <c r="J8" s="308" t="s">
        <v>347</v>
      </c>
      <c r="K8" s="308" t="s">
        <v>348</v>
      </c>
      <c r="L8" s="308" t="s">
        <v>347</v>
      </c>
      <c r="M8" s="308" t="s">
        <v>348</v>
      </c>
      <c r="N8" s="308" t="s">
        <v>347</v>
      </c>
      <c r="O8" s="308" t="s">
        <v>348</v>
      </c>
      <c r="P8" s="308" t="s">
        <v>349</v>
      </c>
      <c r="Q8" s="545"/>
    </row>
    <row r="9" spans="1:17" s="9" customFormat="1" ht="20.100000000000001" customHeight="1" thickTop="1">
      <c r="A9" s="135" t="s">
        <v>28</v>
      </c>
      <c r="B9" s="136">
        <v>0</v>
      </c>
      <c r="C9" s="136">
        <v>0</v>
      </c>
      <c r="D9" s="136">
        <v>0</v>
      </c>
      <c r="E9" s="136">
        <v>0</v>
      </c>
      <c r="F9" s="136">
        <v>0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283" t="s">
        <v>314</v>
      </c>
    </row>
    <row r="10" spans="1:17" s="9" customFormat="1" ht="20.100000000000001" customHeight="1">
      <c r="A10" s="102" t="s">
        <v>39</v>
      </c>
      <c r="B10" s="58">
        <v>2</v>
      </c>
      <c r="C10" s="58">
        <v>3</v>
      </c>
      <c r="D10" s="58">
        <v>2</v>
      </c>
      <c r="E10" s="58">
        <v>1</v>
      </c>
      <c r="F10" s="58">
        <v>2</v>
      </c>
      <c r="G10" s="58">
        <v>3</v>
      </c>
      <c r="H10" s="58">
        <v>1</v>
      </c>
      <c r="I10" s="58">
        <v>3</v>
      </c>
      <c r="J10" s="58">
        <v>5</v>
      </c>
      <c r="K10" s="58">
        <v>4</v>
      </c>
      <c r="L10" s="58">
        <v>0</v>
      </c>
      <c r="M10" s="58">
        <v>0</v>
      </c>
      <c r="N10" s="58">
        <f t="shared" ref="N10:N22" si="0">SUM(L10,J10,H10,F10,D10,B10)</f>
        <v>12</v>
      </c>
      <c r="O10" s="58">
        <f t="shared" ref="O10:O22" si="1">SUM(M10,K10,I10,G10,E10,C10)</f>
        <v>14</v>
      </c>
      <c r="P10" s="58">
        <f t="shared" ref="P10:P22" si="2">SUM(N10:O10)</f>
        <v>26</v>
      </c>
      <c r="Q10" s="284" t="s">
        <v>315</v>
      </c>
    </row>
    <row r="11" spans="1:17" s="9" customFormat="1" ht="20.100000000000001" customHeight="1">
      <c r="A11" s="102" t="s">
        <v>29</v>
      </c>
      <c r="B11" s="58">
        <v>3</v>
      </c>
      <c r="C11" s="58">
        <v>2</v>
      </c>
      <c r="D11" s="58">
        <v>0</v>
      </c>
      <c r="E11" s="58">
        <v>4</v>
      </c>
      <c r="F11" s="58">
        <v>0</v>
      </c>
      <c r="G11" s="58">
        <v>1</v>
      </c>
      <c r="H11" s="58">
        <v>0</v>
      </c>
      <c r="I11" s="58">
        <v>1</v>
      </c>
      <c r="J11" s="58">
        <v>1</v>
      </c>
      <c r="K11" s="58">
        <v>0</v>
      </c>
      <c r="L11" s="58">
        <v>0</v>
      </c>
      <c r="M11" s="58">
        <v>0</v>
      </c>
      <c r="N11" s="58">
        <f t="shared" si="0"/>
        <v>4</v>
      </c>
      <c r="O11" s="58">
        <f t="shared" si="1"/>
        <v>8</v>
      </c>
      <c r="P11" s="58">
        <f t="shared" si="2"/>
        <v>12</v>
      </c>
      <c r="Q11" s="284" t="s">
        <v>316</v>
      </c>
    </row>
    <row r="12" spans="1:17" s="9" customFormat="1" ht="20.100000000000001" customHeight="1">
      <c r="A12" s="102" t="s">
        <v>40</v>
      </c>
      <c r="B12" s="140">
        <v>3</v>
      </c>
      <c r="C12" s="140">
        <v>3</v>
      </c>
      <c r="D12" s="140">
        <v>1</v>
      </c>
      <c r="E12" s="140">
        <v>0</v>
      </c>
      <c r="F12" s="140">
        <v>2</v>
      </c>
      <c r="G12" s="140">
        <v>0</v>
      </c>
      <c r="H12" s="140">
        <v>5</v>
      </c>
      <c r="I12" s="140">
        <v>0</v>
      </c>
      <c r="J12" s="140">
        <v>6</v>
      </c>
      <c r="K12" s="140">
        <v>3</v>
      </c>
      <c r="L12" s="140">
        <v>0</v>
      </c>
      <c r="M12" s="140">
        <v>0</v>
      </c>
      <c r="N12" s="58">
        <f t="shared" si="0"/>
        <v>17</v>
      </c>
      <c r="O12" s="58">
        <f t="shared" si="1"/>
        <v>6</v>
      </c>
      <c r="P12" s="58">
        <f t="shared" si="2"/>
        <v>23</v>
      </c>
      <c r="Q12" s="284" t="s">
        <v>317</v>
      </c>
    </row>
    <row r="13" spans="1:17" s="9" customFormat="1" ht="20.100000000000001" customHeight="1">
      <c r="A13" s="102" t="s">
        <v>30</v>
      </c>
      <c r="B13" s="58">
        <v>10</v>
      </c>
      <c r="C13" s="58">
        <v>29</v>
      </c>
      <c r="D13" s="58">
        <v>11</v>
      </c>
      <c r="E13" s="58">
        <v>10</v>
      </c>
      <c r="F13" s="58">
        <v>5</v>
      </c>
      <c r="G13" s="58">
        <v>6</v>
      </c>
      <c r="H13" s="58">
        <v>5</v>
      </c>
      <c r="I13" s="58">
        <v>16</v>
      </c>
      <c r="J13" s="58">
        <v>10</v>
      </c>
      <c r="K13" s="58">
        <v>20</v>
      </c>
      <c r="L13" s="58">
        <v>5</v>
      </c>
      <c r="M13" s="58">
        <v>20</v>
      </c>
      <c r="N13" s="58">
        <f t="shared" si="0"/>
        <v>46</v>
      </c>
      <c r="O13" s="58">
        <f t="shared" si="1"/>
        <v>101</v>
      </c>
      <c r="P13" s="58">
        <f t="shared" si="2"/>
        <v>147</v>
      </c>
      <c r="Q13" s="284" t="s">
        <v>318</v>
      </c>
    </row>
    <row r="14" spans="1:17" s="9" customFormat="1" ht="20.100000000000001" customHeight="1">
      <c r="A14" s="102" t="s">
        <v>31</v>
      </c>
      <c r="B14" s="58">
        <v>6</v>
      </c>
      <c r="C14" s="58">
        <v>3</v>
      </c>
      <c r="D14" s="58">
        <v>3</v>
      </c>
      <c r="E14" s="58">
        <v>9</v>
      </c>
      <c r="F14" s="58">
        <v>5</v>
      </c>
      <c r="G14" s="58">
        <v>5</v>
      </c>
      <c r="H14" s="58">
        <v>2</v>
      </c>
      <c r="I14" s="58">
        <v>4</v>
      </c>
      <c r="J14" s="58">
        <v>7</v>
      </c>
      <c r="K14" s="58">
        <v>5</v>
      </c>
      <c r="L14" s="58">
        <v>3</v>
      </c>
      <c r="M14" s="58">
        <v>2</v>
      </c>
      <c r="N14" s="58">
        <f t="shared" si="0"/>
        <v>26</v>
      </c>
      <c r="O14" s="58">
        <f t="shared" si="1"/>
        <v>28</v>
      </c>
      <c r="P14" s="58">
        <f t="shared" si="2"/>
        <v>54</v>
      </c>
      <c r="Q14" s="284" t="s">
        <v>320</v>
      </c>
    </row>
    <row r="15" spans="1:17" s="9" customFormat="1" ht="20.100000000000001" customHeight="1">
      <c r="A15" s="102" t="s">
        <v>32</v>
      </c>
      <c r="B15" s="140">
        <v>2</v>
      </c>
      <c r="C15" s="140">
        <v>5</v>
      </c>
      <c r="D15" s="140">
        <v>1</v>
      </c>
      <c r="E15" s="140">
        <v>2</v>
      </c>
      <c r="F15" s="140">
        <v>3</v>
      </c>
      <c r="G15" s="140">
        <v>2</v>
      </c>
      <c r="H15" s="140">
        <v>0</v>
      </c>
      <c r="I15" s="140">
        <v>2</v>
      </c>
      <c r="J15" s="140">
        <v>3</v>
      </c>
      <c r="K15" s="140">
        <v>1</v>
      </c>
      <c r="L15" s="140">
        <v>0</v>
      </c>
      <c r="M15" s="140">
        <v>0</v>
      </c>
      <c r="N15" s="58">
        <f t="shared" si="0"/>
        <v>9</v>
      </c>
      <c r="O15" s="58">
        <f t="shared" si="1"/>
        <v>12</v>
      </c>
      <c r="P15" s="58">
        <f t="shared" si="2"/>
        <v>21</v>
      </c>
      <c r="Q15" s="284" t="s">
        <v>321</v>
      </c>
    </row>
    <row r="16" spans="1:17" s="9" customFormat="1" ht="20.100000000000001" customHeight="1">
      <c r="A16" s="102" t="s">
        <v>33</v>
      </c>
      <c r="B16" s="140">
        <v>3</v>
      </c>
      <c r="C16" s="140">
        <v>5</v>
      </c>
      <c r="D16" s="140">
        <v>0</v>
      </c>
      <c r="E16" s="140">
        <v>2</v>
      </c>
      <c r="F16" s="140">
        <v>7</v>
      </c>
      <c r="G16" s="140">
        <v>4</v>
      </c>
      <c r="H16" s="140">
        <v>3</v>
      </c>
      <c r="I16" s="140">
        <v>0</v>
      </c>
      <c r="J16" s="140">
        <v>8</v>
      </c>
      <c r="K16" s="140">
        <v>4</v>
      </c>
      <c r="L16" s="140">
        <v>2</v>
      </c>
      <c r="M16" s="140">
        <v>1</v>
      </c>
      <c r="N16" s="58">
        <f t="shared" si="0"/>
        <v>23</v>
      </c>
      <c r="O16" s="58">
        <f t="shared" si="1"/>
        <v>16</v>
      </c>
      <c r="P16" s="58">
        <f t="shared" si="2"/>
        <v>39</v>
      </c>
      <c r="Q16" s="284" t="s">
        <v>322</v>
      </c>
    </row>
    <row r="17" spans="1:17" s="9" customFormat="1" ht="20.100000000000001" customHeight="1">
      <c r="A17" s="103" t="s">
        <v>21</v>
      </c>
      <c r="B17" s="58">
        <v>16</v>
      </c>
      <c r="C17" s="58">
        <v>11</v>
      </c>
      <c r="D17" s="58">
        <v>6</v>
      </c>
      <c r="E17" s="58">
        <v>7</v>
      </c>
      <c r="F17" s="58">
        <v>3</v>
      </c>
      <c r="G17" s="58">
        <v>4</v>
      </c>
      <c r="H17" s="58">
        <v>9</v>
      </c>
      <c r="I17" s="58">
        <v>6</v>
      </c>
      <c r="J17" s="58">
        <v>3</v>
      </c>
      <c r="K17" s="58">
        <v>15</v>
      </c>
      <c r="L17" s="58">
        <v>3</v>
      </c>
      <c r="M17" s="58">
        <v>0</v>
      </c>
      <c r="N17" s="58">
        <f t="shared" si="0"/>
        <v>40</v>
      </c>
      <c r="O17" s="58">
        <f t="shared" si="1"/>
        <v>43</v>
      </c>
      <c r="P17" s="58">
        <f t="shared" si="2"/>
        <v>83</v>
      </c>
      <c r="Q17" s="284" t="s">
        <v>323</v>
      </c>
    </row>
    <row r="18" spans="1:17" s="9" customFormat="1" ht="20.100000000000001" customHeight="1">
      <c r="A18" s="103" t="s">
        <v>22</v>
      </c>
      <c r="B18" s="140">
        <v>7</v>
      </c>
      <c r="C18" s="140">
        <v>2</v>
      </c>
      <c r="D18" s="140">
        <v>2</v>
      </c>
      <c r="E18" s="140">
        <v>2</v>
      </c>
      <c r="F18" s="140">
        <v>2</v>
      </c>
      <c r="G18" s="140">
        <v>2</v>
      </c>
      <c r="H18" s="140">
        <v>0</v>
      </c>
      <c r="I18" s="140">
        <v>2</v>
      </c>
      <c r="J18" s="140">
        <v>4</v>
      </c>
      <c r="K18" s="140">
        <v>3</v>
      </c>
      <c r="L18" s="140">
        <v>0</v>
      </c>
      <c r="M18" s="140">
        <v>0</v>
      </c>
      <c r="N18" s="58">
        <f t="shared" si="0"/>
        <v>15</v>
      </c>
      <c r="O18" s="58">
        <f t="shared" si="1"/>
        <v>11</v>
      </c>
      <c r="P18" s="58">
        <f t="shared" si="2"/>
        <v>26</v>
      </c>
      <c r="Q18" s="284" t="s">
        <v>324</v>
      </c>
    </row>
    <row r="19" spans="1:17" s="9" customFormat="1" ht="20.100000000000001" customHeight="1">
      <c r="A19" s="102" t="s">
        <v>34</v>
      </c>
      <c r="B19" s="58">
        <v>10</v>
      </c>
      <c r="C19" s="58">
        <v>21</v>
      </c>
      <c r="D19" s="58">
        <v>8</v>
      </c>
      <c r="E19" s="58">
        <v>4</v>
      </c>
      <c r="F19" s="58">
        <v>7</v>
      </c>
      <c r="G19" s="58">
        <v>5</v>
      </c>
      <c r="H19" s="58">
        <v>3</v>
      </c>
      <c r="I19" s="58">
        <v>8</v>
      </c>
      <c r="J19" s="58">
        <v>4</v>
      </c>
      <c r="K19" s="58">
        <v>7</v>
      </c>
      <c r="L19" s="58">
        <v>1</v>
      </c>
      <c r="M19" s="58">
        <v>0</v>
      </c>
      <c r="N19" s="58">
        <f t="shared" si="0"/>
        <v>33</v>
      </c>
      <c r="O19" s="58">
        <f t="shared" si="1"/>
        <v>45</v>
      </c>
      <c r="P19" s="58">
        <f t="shared" si="2"/>
        <v>78</v>
      </c>
      <c r="Q19" s="284" t="s">
        <v>325</v>
      </c>
    </row>
    <row r="20" spans="1:17" s="9" customFormat="1" ht="20.100000000000001" customHeight="1">
      <c r="A20" s="102" t="s">
        <v>35</v>
      </c>
      <c r="B20" s="140">
        <v>3</v>
      </c>
      <c r="C20" s="140">
        <v>6</v>
      </c>
      <c r="D20" s="140">
        <v>2</v>
      </c>
      <c r="E20" s="140">
        <v>2</v>
      </c>
      <c r="F20" s="140">
        <v>5</v>
      </c>
      <c r="G20" s="140">
        <v>3</v>
      </c>
      <c r="H20" s="140">
        <v>1</v>
      </c>
      <c r="I20" s="140">
        <v>2</v>
      </c>
      <c r="J20" s="140">
        <v>5</v>
      </c>
      <c r="K20" s="140">
        <v>2</v>
      </c>
      <c r="L20" s="140">
        <v>0</v>
      </c>
      <c r="M20" s="140">
        <v>0</v>
      </c>
      <c r="N20" s="58">
        <f t="shared" si="0"/>
        <v>16</v>
      </c>
      <c r="O20" s="58">
        <f t="shared" si="1"/>
        <v>15</v>
      </c>
      <c r="P20" s="58">
        <f t="shared" si="2"/>
        <v>31</v>
      </c>
      <c r="Q20" s="284" t="s">
        <v>326</v>
      </c>
    </row>
    <row r="21" spans="1:17" s="9" customFormat="1" ht="20.100000000000001" customHeight="1">
      <c r="A21" s="102" t="s">
        <v>36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f t="shared" si="0"/>
        <v>0</v>
      </c>
      <c r="O21" s="58">
        <f t="shared" si="1"/>
        <v>0</v>
      </c>
      <c r="P21" s="58">
        <f t="shared" si="2"/>
        <v>0</v>
      </c>
      <c r="Q21" s="328" t="s">
        <v>327</v>
      </c>
    </row>
    <row r="22" spans="1:17" s="9" customFormat="1" ht="20.100000000000001" customHeight="1" thickBot="1">
      <c r="A22" s="137" t="s">
        <v>37</v>
      </c>
      <c r="B22" s="138">
        <v>3</v>
      </c>
      <c r="C22" s="138">
        <v>4</v>
      </c>
      <c r="D22" s="138">
        <v>1</v>
      </c>
      <c r="E22" s="138">
        <v>0</v>
      </c>
      <c r="F22" s="138">
        <v>1</v>
      </c>
      <c r="G22" s="138">
        <v>2</v>
      </c>
      <c r="H22" s="138">
        <v>0</v>
      </c>
      <c r="I22" s="138">
        <v>3</v>
      </c>
      <c r="J22" s="138">
        <v>1</v>
      </c>
      <c r="K22" s="138">
        <v>5</v>
      </c>
      <c r="L22" s="138">
        <v>1</v>
      </c>
      <c r="M22" s="138">
        <v>0</v>
      </c>
      <c r="N22" s="139">
        <f t="shared" si="0"/>
        <v>7</v>
      </c>
      <c r="O22" s="139">
        <f t="shared" si="1"/>
        <v>14</v>
      </c>
      <c r="P22" s="139">
        <f t="shared" si="2"/>
        <v>21</v>
      </c>
      <c r="Q22" s="282" t="s">
        <v>328</v>
      </c>
    </row>
    <row r="23" spans="1:17" s="9" customFormat="1" ht="20.100000000000001" customHeight="1" thickTop="1" thickBot="1">
      <c r="A23" s="105" t="s">
        <v>0</v>
      </c>
      <c r="B23" s="106">
        <f>SUM(B9:B22)</f>
        <v>68</v>
      </c>
      <c r="C23" s="106">
        <f t="shared" ref="C23:P23" si="3">SUM(C9:C22)</f>
        <v>94</v>
      </c>
      <c r="D23" s="106">
        <f t="shared" si="3"/>
        <v>37</v>
      </c>
      <c r="E23" s="106">
        <f t="shared" si="3"/>
        <v>43</v>
      </c>
      <c r="F23" s="106">
        <f t="shared" si="3"/>
        <v>42</v>
      </c>
      <c r="G23" s="106">
        <f t="shared" si="3"/>
        <v>37</v>
      </c>
      <c r="H23" s="106">
        <f t="shared" si="3"/>
        <v>29</v>
      </c>
      <c r="I23" s="106">
        <f t="shared" si="3"/>
        <v>47</v>
      </c>
      <c r="J23" s="106">
        <f t="shared" si="3"/>
        <v>57</v>
      </c>
      <c r="K23" s="106">
        <f t="shared" si="3"/>
        <v>69</v>
      </c>
      <c r="L23" s="106">
        <f t="shared" si="3"/>
        <v>15</v>
      </c>
      <c r="M23" s="106">
        <f t="shared" si="3"/>
        <v>23</v>
      </c>
      <c r="N23" s="106">
        <f t="shared" si="3"/>
        <v>248</v>
      </c>
      <c r="O23" s="106">
        <f t="shared" si="3"/>
        <v>313</v>
      </c>
      <c r="P23" s="106">
        <f t="shared" si="3"/>
        <v>561</v>
      </c>
      <c r="Q23" s="281" t="s">
        <v>329</v>
      </c>
    </row>
    <row r="24" spans="1:17" hidden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3"/>
    </row>
    <row r="25" spans="1:17" hidden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2"/>
      <c r="P25" s="13"/>
    </row>
    <row r="26" spans="1:17" hidden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2"/>
      <c r="P26" s="13"/>
    </row>
    <row r="27" spans="1:17" hidden="1"/>
    <row r="28" spans="1:17" hidden="1"/>
    <row r="29" spans="1:17" hidden="1"/>
    <row r="30" spans="1:17" hidden="1"/>
    <row r="31" spans="1:17" hidden="1"/>
    <row r="32" spans="1:17" ht="13.5" thickTop="1"/>
  </sheetData>
  <mergeCells count="19">
    <mergeCell ref="B6:C6"/>
    <mergeCell ref="D6:E6"/>
    <mergeCell ref="F6:G6"/>
    <mergeCell ref="N5:P5"/>
    <mergeCell ref="L5:M5"/>
    <mergeCell ref="N6:P6"/>
    <mergeCell ref="A2:Q2"/>
    <mergeCell ref="B5:C5"/>
    <mergeCell ref="H6:I6"/>
    <mergeCell ref="J6:K6"/>
    <mergeCell ref="F5:G5"/>
    <mergeCell ref="H5:I5"/>
    <mergeCell ref="J5:K5"/>
    <mergeCell ref="Q5:Q8"/>
    <mergeCell ref="A3:Q3"/>
    <mergeCell ref="P4:Q4"/>
    <mergeCell ref="L6:M6"/>
    <mergeCell ref="A5:A8"/>
    <mergeCell ref="D5:E5"/>
  </mergeCells>
  <phoneticPr fontId="2" type="noConversion"/>
  <printOptions horizontalCentered="1"/>
  <pageMargins left="1" right="1" top="1" bottom="1" header="1" footer="1"/>
  <pageSetup paperSize="9" scale="85" orientation="landscape" r:id="rId1"/>
  <headerFooter alignWithMargins="0">
    <oddFooter>&amp;C&amp;"Arial,Bold"&amp;12 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6"/>
  <sheetViews>
    <sheetView rightToLeft="1" view="pageBreakPreview" zoomScale="75" zoomScaleNormal="79" zoomScaleSheetLayoutView="75" workbookViewId="0">
      <selection activeCell="I32" sqref="I32"/>
    </sheetView>
  </sheetViews>
  <sheetFormatPr defaultRowHeight="12.75"/>
  <cols>
    <col min="1" max="1" width="11.85546875" customWidth="1"/>
    <col min="2" max="3" width="8" customWidth="1"/>
    <col min="4" max="4" width="7.42578125" customWidth="1"/>
    <col min="5" max="6" width="8.5703125" customWidth="1"/>
    <col min="7" max="7" width="8.140625" customWidth="1"/>
    <col min="8" max="10" width="8" customWidth="1"/>
    <col min="11" max="11" width="7.28515625" customWidth="1"/>
    <col min="12" max="12" width="8" customWidth="1"/>
    <col min="13" max="13" width="7.85546875" customWidth="1"/>
    <col min="14" max="14" width="8.140625" customWidth="1"/>
    <col min="15" max="15" width="7.85546875" customWidth="1"/>
    <col min="16" max="16" width="8.5703125" customWidth="1"/>
    <col min="17" max="17" width="16" customWidth="1"/>
  </cols>
  <sheetData>
    <row r="1" spans="1:17" s="3" customFormat="1" ht="28.5" customHeight="1">
      <c r="A1" s="548" t="s">
        <v>590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17" s="3" customFormat="1" ht="30.75" customHeight="1">
      <c r="A2" s="664" t="s">
        <v>591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</row>
    <row r="3" spans="1:17" s="3" customFormat="1" ht="24.75" customHeight="1" thickBot="1">
      <c r="A3" s="673" t="s">
        <v>278</v>
      </c>
      <c r="B3" s="673"/>
      <c r="C3" s="673"/>
      <c r="D3" s="673"/>
      <c r="E3" s="673"/>
      <c r="F3" s="673"/>
      <c r="G3" s="673"/>
      <c r="H3" s="673"/>
      <c r="I3" s="673"/>
      <c r="J3" s="56"/>
      <c r="K3" s="56"/>
      <c r="L3" s="56"/>
      <c r="M3" s="56"/>
      <c r="N3" s="56"/>
      <c r="O3" s="582" t="s">
        <v>409</v>
      </c>
      <c r="P3" s="582"/>
      <c r="Q3" s="582"/>
    </row>
    <row r="4" spans="1:17" ht="20.100000000000001" customHeight="1" thickTop="1">
      <c r="A4" s="669" t="s">
        <v>1</v>
      </c>
      <c r="B4" s="668" t="s">
        <v>27</v>
      </c>
      <c r="C4" s="668"/>
      <c r="D4" s="668" t="s">
        <v>3</v>
      </c>
      <c r="E4" s="668"/>
      <c r="F4" s="668" t="s">
        <v>4</v>
      </c>
      <c r="G4" s="668"/>
      <c r="H4" s="668" t="s">
        <v>5</v>
      </c>
      <c r="I4" s="668"/>
      <c r="J4" s="668" t="s">
        <v>6</v>
      </c>
      <c r="K4" s="668"/>
      <c r="L4" s="668" t="s">
        <v>7</v>
      </c>
      <c r="M4" s="668"/>
      <c r="N4" s="668" t="s">
        <v>8</v>
      </c>
      <c r="O4" s="668"/>
      <c r="P4" s="668"/>
      <c r="Q4" s="668" t="s">
        <v>313</v>
      </c>
    </row>
    <row r="5" spans="1:17" ht="20.100000000000001" customHeight="1">
      <c r="A5" s="670"/>
      <c r="B5" s="667" t="s">
        <v>357</v>
      </c>
      <c r="C5" s="667"/>
      <c r="D5" s="667" t="s">
        <v>358</v>
      </c>
      <c r="E5" s="667"/>
      <c r="F5" s="667" t="s">
        <v>359</v>
      </c>
      <c r="G5" s="667"/>
      <c r="H5" s="667" t="s">
        <v>360</v>
      </c>
      <c r="I5" s="667"/>
      <c r="J5" s="667" t="s">
        <v>361</v>
      </c>
      <c r="K5" s="667"/>
      <c r="L5" s="667" t="s">
        <v>407</v>
      </c>
      <c r="M5" s="667"/>
      <c r="N5" s="667" t="s">
        <v>329</v>
      </c>
      <c r="O5" s="667"/>
      <c r="P5" s="459"/>
      <c r="Q5" s="671"/>
    </row>
    <row r="6" spans="1:17" ht="20.100000000000001" customHeight="1">
      <c r="A6" s="670"/>
      <c r="B6" s="317" t="s">
        <v>9</v>
      </c>
      <c r="C6" s="317" t="s">
        <v>10</v>
      </c>
      <c r="D6" s="317" t="s">
        <v>9</v>
      </c>
      <c r="E6" s="317" t="s">
        <v>10</v>
      </c>
      <c r="F6" s="317" t="s">
        <v>9</v>
      </c>
      <c r="G6" s="317" t="s">
        <v>10</v>
      </c>
      <c r="H6" s="317" t="s">
        <v>9</v>
      </c>
      <c r="I6" s="317" t="s">
        <v>10</v>
      </c>
      <c r="J6" s="317" t="s">
        <v>9</v>
      </c>
      <c r="K6" s="317" t="s">
        <v>10</v>
      </c>
      <c r="L6" s="317" t="s">
        <v>9</v>
      </c>
      <c r="M6" s="317" t="s">
        <v>10</v>
      </c>
      <c r="N6" s="317" t="s">
        <v>9</v>
      </c>
      <c r="O6" s="317" t="s">
        <v>10</v>
      </c>
      <c r="P6" s="318" t="s">
        <v>11</v>
      </c>
      <c r="Q6" s="671"/>
    </row>
    <row r="7" spans="1:17" ht="20.100000000000001" customHeight="1" thickBot="1">
      <c r="A7" s="450"/>
      <c r="B7" s="460" t="s">
        <v>347</v>
      </c>
      <c r="C7" s="460" t="s">
        <v>348</v>
      </c>
      <c r="D7" s="460" t="s">
        <v>347</v>
      </c>
      <c r="E7" s="460" t="s">
        <v>348</v>
      </c>
      <c r="F7" s="460" t="s">
        <v>347</v>
      </c>
      <c r="G7" s="460" t="s">
        <v>348</v>
      </c>
      <c r="H7" s="460" t="s">
        <v>347</v>
      </c>
      <c r="I7" s="460" t="s">
        <v>348</v>
      </c>
      <c r="J7" s="460" t="s">
        <v>347</v>
      </c>
      <c r="K7" s="460" t="s">
        <v>348</v>
      </c>
      <c r="L7" s="460" t="s">
        <v>347</v>
      </c>
      <c r="M7" s="460" t="s">
        <v>348</v>
      </c>
      <c r="N7" s="460" t="s">
        <v>347</v>
      </c>
      <c r="O7" s="460" t="s">
        <v>348</v>
      </c>
      <c r="P7" s="460" t="s">
        <v>349</v>
      </c>
      <c r="Q7" s="672"/>
    </row>
    <row r="8" spans="1:17" ht="20.100000000000001" customHeight="1" thickTop="1">
      <c r="A8" s="80" t="s">
        <v>28</v>
      </c>
      <c r="B8" s="107" t="s">
        <v>257</v>
      </c>
      <c r="C8" s="107" t="s">
        <v>257</v>
      </c>
      <c r="D8" s="107" t="s">
        <v>257</v>
      </c>
      <c r="E8" s="107" t="s">
        <v>257</v>
      </c>
      <c r="F8" s="107" t="s">
        <v>257</v>
      </c>
      <c r="G8" s="107" t="s">
        <v>257</v>
      </c>
      <c r="H8" s="107" t="s">
        <v>257</v>
      </c>
      <c r="I8" s="107" t="s">
        <v>257</v>
      </c>
      <c r="J8" s="107" t="s">
        <v>257</v>
      </c>
      <c r="K8" s="107" t="s">
        <v>257</v>
      </c>
      <c r="L8" s="107" t="s">
        <v>257</v>
      </c>
      <c r="M8" s="107" t="s">
        <v>257</v>
      </c>
      <c r="N8" s="107" t="s">
        <v>257</v>
      </c>
      <c r="O8" s="107" t="s">
        <v>257</v>
      </c>
      <c r="P8" s="107" t="s">
        <v>257</v>
      </c>
      <c r="Q8" s="338" t="s">
        <v>314</v>
      </c>
    </row>
    <row r="9" spans="1:17" ht="20.100000000000001" customHeight="1">
      <c r="A9" s="79" t="s">
        <v>39</v>
      </c>
      <c r="B9" s="71">
        <v>2</v>
      </c>
      <c r="C9" s="71">
        <v>3</v>
      </c>
      <c r="D9" s="71">
        <v>2</v>
      </c>
      <c r="E9" s="71">
        <v>1</v>
      </c>
      <c r="F9" s="71">
        <v>2</v>
      </c>
      <c r="G9" s="71">
        <v>3</v>
      </c>
      <c r="H9" s="71">
        <v>1</v>
      </c>
      <c r="I9" s="71">
        <v>3</v>
      </c>
      <c r="J9" s="71">
        <v>5</v>
      </c>
      <c r="K9" s="71">
        <v>4</v>
      </c>
      <c r="L9" s="71">
        <v>0</v>
      </c>
      <c r="M9" s="71">
        <v>0</v>
      </c>
      <c r="N9" s="93">
        <f t="shared" ref="N9:N21" si="0">SUM(L9,J9,H9,F9,D9,B9)</f>
        <v>12</v>
      </c>
      <c r="O9" s="93">
        <f t="shared" ref="O9:O21" si="1">SUM(M9,K9,I9,G9,E9,C9)</f>
        <v>14</v>
      </c>
      <c r="P9" s="71">
        <f t="shared" ref="P9:P21" si="2">SUM(N9:O9)</f>
        <v>26</v>
      </c>
      <c r="Q9" s="305" t="s">
        <v>315</v>
      </c>
    </row>
    <row r="10" spans="1:17" ht="20.100000000000001" customHeight="1">
      <c r="A10" s="79" t="s">
        <v>29</v>
      </c>
      <c r="B10" s="71">
        <v>4</v>
      </c>
      <c r="C10" s="71">
        <v>2</v>
      </c>
      <c r="D10" s="71">
        <v>0</v>
      </c>
      <c r="E10" s="71">
        <v>4</v>
      </c>
      <c r="F10" s="71">
        <v>1</v>
      </c>
      <c r="G10" s="71">
        <v>2</v>
      </c>
      <c r="H10" s="71">
        <v>0</v>
      </c>
      <c r="I10" s="71">
        <v>1</v>
      </c>
      <c r="J10" s="71">
        <v>2</v>
      </c>
      <c r="K10" s="71">
        <v>1</v>
      </c>
      <c r="L10" s="71">
        <v>0</v>
      </c>
      <c r="M10" s="71">
        <v>0</v>
      </c>
      <c r="N10" s="93">
        <f t="shared" si="0"/>
        <v>7</v>
      </c>
      <c r="O10" s="93">
        <f t="shared" si="1"/>
        <v>10</v>
      </c>
      <c r="P10" s="71">
        <f t="shared" si="2"/>
        <v>17</v>
      </c>
      <c r="Q10" s="305" t="s">
        <v>316</v>
      </c>
    </row>
    <row r="11" spans="1:17" ht="20.100000000000001" customHeight="1">
      <c r="A11" s="79" t="s">
        <v>40</v>
      </c>
      <c r="B11" s="71">
        <v>3</v>
      </c>
      <c r="C11" s="71">
        <v>3</v>
      </c>
      <c r="D11" s="71">
        <v>1</v>
      </c>
      <c r="E11" s="71">
        <v>0</v>
      </c>
      <c r="F11" s="71">
        <v>2</v>
      </c>
      <c r="G11" s="71">
        <v>0</v>
      </c>
      <c r="H11" s="71">
        <v>5</v>
      </c>
      <c r="I11" s="71">
        <v>0</v>
      </c>
      <c r="J11" s="71">
        <v>6</v>
      </c>
      <c r="K11" s="71">
        <v>3</v>
      </c>
      <c r="L11" s="71">
        <v>0</v>
      </c>
      <c r="M11" s="71">
        <v>0</v>
      </c>
      <c r="N11" s="93">
        <f t="shared" si="0"/>
        <v>17</v>
      </c>
      <c r="O11" s="93">
        <f t="shared" si="1"/>
        <v>6</v>
      </c>
      <c r="P11" s="71">
        <f t="shared" si="2"/>
        <v>23</v>
      </c>
      <c r="Q11" s="305" t="s">
        <v>317</v>
      </c>
    </row>
    <row r="12" spans="1:17" ht="20.100000000000001" customHeight="1">
      <c r="A12" s="79" t="s">
        <v>30</v>
      </c>
      <c r="B12" s="71">
        <v>10</v>
      </c>
      <c r="C12" s="71">
        <v>29</v>
      </c>
      <c r="D12" s="71">
        <v>11</v>
      </c>
      <c r="E12" s="71">
        <v>10</v>
      </c>
      <c r="F12" s="71">
        <v>5</v>
      </c>
      <c r="G12" s="71">
        <v>6</v>
      </c>
      <c r="H12" s="71">
        <v>5</v>
      </c>
      <c r="I12" s="71">
        <v>16</v>
      </c>
      <c r="J12" s="71">
        <v>10</v>
      </c>
      <c r="K12" s="71">
        <v>20</v>
      </c>
      <c r="L12" s="71">
        <v>5</v>
      </c>
      <c r="M12" s="71">
        <v>20</v>
      </c>
      <c r="N12" s="93">
        <f t="shared" si="0"/>
        <v>46</v>
      </c>
      <c r="O12" s="93">
        <f t="shared" si="1"/>
        <v>101</v>
      </c>
      <c r="P12" s="71">
        <f t="shared" si="2"/>
        <v>147</v>
      </c>
      <c r="Q12" s="305" t="s">
        <v>318</v>
      </c>
    </row>
    <row r="13" spans="1:17" ht="20.100000000000001" customHeight="1">
      <c r="A13" s="79" t="s">
        <v>31</v>
      </c>
      <c r="B13" s="71">
        <v>7</v>
      </c>
      <c r="C13" s="71">
        <v>3</v>
      </c>
      <c r="D13" s="71">
        <v>3</v>
      </c>
      <c r="E13" s="71">
        <v>9</v>
      </c>
      <c r="F13" s="71">
        <v>5</v>
      </c>
      <c r="G13" s="71">
        <v>5</v>
      </c>
      <c r="H13" s="71">
        <v>2</v>
      </c>
      <c r="I13" s="71">
        <v>4</v>
      </c>
      <c r="J13" s="71">
        <v>7</v>
      </c>
      <c r="K13" s="71">
        <v>5</v>
      </c>
      <c r="L13" s="71">
        <v>3</v>
      </c>
      <c r="M13" s="71">
        <v>2</v>
      </c>
      <c r="N13" s="93">
        <f t="shared" si="0"/>
        <v>27</v>
      </c>
      <c r="O13" s="93">
        <f t="shared" si="1"/>
        <v>28</v>
      </c>
      <c r="P13" s="71">
        <f t="shared" si="2"/>
        <v>55</v>
      </c>
      <c r="Q13" s="305" t="s">
        <v>320</v>
      </c>
    </row>
    <row r="14" spans="1:17" ht="20.100000000000001" customHeight="1">
      <c r="A14" s="79" t="s">
        <v>32</v>
      </c>
      <c r="B14" s="141">
        <v>2</v>
      </c>
      <c r="C14" s="141">
        <v>5</v>
      </c>
      <c r="D14" s="141">
        <v>1</v>
      </c>
      <c r="E14" s="141">
        <v>2</v>
      </c>
      <c r="F14" s="141">
        <v>3</v>
      </c>
      <c r="G14" s="141">
        <v>2</v>
      </c>
      <c r="H14" s="141">
        <v>0</v>
      </c>
      <c r="I14" s="141">
        <v>3</v>
      </c>
      <c r="J14" s="141">
        <v>3</v>
      </c>
      <c r="K14" s="141">
        <v>1</v>
      </c>
      <c r="L14" s="141">
        <v>0</v>
      </c>
      <c r="M14" s="141">
        <v>0</v>
      </c>
      <c r="N14" s="93">
        <f t="shared" si="0"/>
        <v>9</v>
      </c>
      <c r="O14" s="93">
        <f t="shared" si="1"/>
        <v>13</v>
      </c>
      <c r="P14" s="71">
        <f t="shared" si="2"/>
        <v>22</v>
      </c>
      <c r="Q14" s="305" t="s">
        <v>321</v>
      </c>
    </row>
    <row r="15" spans="1:17" ht="20.100000000000001" customHeight="1">
      <c r="A15" s="79" t="s">
        <v>33</v>
      </c>
      <c r="B15" s="71">
        <v>3</v>
      </c>
      <c r="C15" s="71">
        <v>5</v>
      </c>
      <c r="D15" s="71">
        <v>0</v>
      </c>
      <c r="E15" s="71">
        <v>2</v>
      </c>
      <c r="F15" s="71">
        <v>7</v>
      </c>
      <c r="G15" s="71">
        <v>4</v>
      </c>
      <c r="H15" s="71">
        <v>3</v>
      </c>
      <c r="I15" s="71">
        <v>0</v>
      </c>
      <c r="J15" s="71">
        <v>8</v>
      </c>
      <c r="K15" s="71">
        <v>4</v>
      </c>
      <c r="L15" s="71">
        <v>2</v>
      </c>
      <c r="M15" s="71">
        <v>1</v>
      </c>
      <c r="N15" s="93">
        <f t="shared" si="0"/>
        <v>23</v>
      </c>
      <c r="O15" s="93">
        <f t="shared" si="1"/>
        <v>16</v>
      </c>
      <c r="P15" s="71">
        <f t="shared" si="2"/>
        <v>39</v>
      </c>
      <c r="Q15" s="305" t="s">
        <v>322</v>
      </c>
    </row>
    <row r="16" spans="1:17" ht="20.100000000000001" customHeight="1">
      <c r="A16" s="142" t="s">
        <v>21</v>
      </c>
      <c r="B16" s="71">
        <v>16</v>
      </c>
      <c r="C16" s="71">
        <v>11</v>
      </c>
      <c r="D16" s="71">
        <v>6</v>
      </c>
      <c r="E16" s="71">
        <v>7</v>
      </c>
      <c r="F16" s="71">
        <v>3</v>
      </c>
      <c r="G16" s="71">
        <v>4</v>
      </c>
      <c r="H16" s="71">
        <v>9</v>
      </c>
      <c r="I16" s="71">
        <v>6</v>
      </c>
      <c r="J16" s="71">
        <v>3</v>
      </c>
      <c r="K16" s="71">
        <v>15</v>
      </c>
      <c r="L16" s="71">
        <v>3</v>
      </c>
      <c r="M16" s="71">
        <v>0</v>
      </c>
      <c r="N16" s="93">
        <f t="shared" si="0"/>
        <v>40</v>
      </c>
      <c r="O16" s="93">
        <f t="shared" si="1"/>
        <v>43</v>
      </c>
      <c r="P16" s="71">
        <f t="shared" si="2"/>
        <v>83</v>
      </c>
      <c r="Q16" s="305" t="s">
        <v>323</v>
      </c>
    </row>
    <row r="17" spans="1:17" ht="20.100000000000001" customHeight="1">
      <c r="A17" s="79" t="s">
        <v>22</v>
      </c>
      <c r="B17" s="71">
        <v>7</v>
      </c>
      <c r="C17" s="71">
        <v>2</v>
      </c>
      <c r="D17" s="71">
        <v>2</v>
      </c>
      <c r="E17" s="71">
        <v>2</v>
      </c>
      <c r="F17" s="71">
        <v>2</v>
      </c>
      <c r="G17" s="71">
        <v>2</v>
      </c>
      <c r="H17" s="71">
        <v>0</v>
      </c>
      <c r="I17" s="71">
        <v>2</v>
      </c>
      <c r="J17" s="71">
        <v>4</v>
      </c>
      <c r="K17" s="71">
        <v>3</v>
      </c>
      <c r="L17" s="71">
        <v>0</v>
      </c>
      <c r="M17" s="71">
        <v>0</v>
      </c>
      <c r="N17" s="93">
        <f t="shared" si="0"/>
        <v>15</v>
      </c>
      <c r="O17" s="93">
        <f t="shared" si="1"/>
        <v>11</v>
      </c>
      <c r="P17" s="71">
        <f t="shared" si="2"/>
        <v>26</v>
      </c>
      <c r="Q17" s="305" t="s">
        <v>324</v>
      </c>
    </row>
    <row r="18" spans="1:17" ht="20.100000000000001" customHeight="1">
      <c r="A18" s="79" t="s">
        <v>34</v>
      </c>
      <c r="B18" s="71">
        <v>10</v>
      </c>
      <c r="C18" s="71">
        <v>21</v>
      </c>
      <c r="D18" s="71">
        <v>8</v>
      </c>
      <c r="E18" s="71">
        <v>4</v>
      </c>
      <c r="F18" s="71">
        <v>7</v>
      </c>
      <c r="G18" s="71">
        <v>5</v>
      </c>
      <c r="H18" s="71">
        <v>3</v>
      </c>
      <c r="I18" s="71">
        <v>8</v>
      </c>
      <c r="J18" s="71">
        <v>4</v>
      </c>
      <c r="K18" s="71">
        <v>7</v>
      </c>
      <c r="L18" s="71">
        <v>1</v>
      </c>
      <c r="M18" s="71">
        <v>0</v>
      </c>
      <c r="N18" s="93">
        <f t="shared" si="0"/>
        <v>33</v>
      </c>
      <c r="O18" s="93">
        <f t="shared" si="1"/>
        <v>45</v>
      </c>
      <c r="P18" s="71">
        <f t="shared" si="2"/>
        <v>78</v>
      </c>
      <c r="Q18" s="305" t="s">
        <v>325</v>
      </c>
    </row>
    <row r="19" spans="1:17" ht="20.100000000000001" customHeight="1">
      <c r="A19" s="79" t="s">
        <v>35</v>
      </c>
      <c r="B19" s="71">
        <v>3</v>
      </c>
      <c r="C19" s="71">
        <v>6</v>
      </c>
      <c r="D19" s="71">
        <v>2</v>
      </c>
      <c r="E19" s="71">
        <v>2</v>
      </c>
      <c r="F19" s="71">
        <v>5</v>
      </c>
      <c r="G19" s="71">
        <v>3</v>
      </c>
      <c r="H19" s="71">
        <v>1</v>
      </c>
      <c r="I19" s="71">
        <v>2</v>
      </c>
      <c r="J19" s="71">
        <v>5</v>
      </c>
      <c r="K19" s="71">
        <v>2</v>
      </c>
      <c r="L19" s="71">
        <v>0</v>
      </c>
      <c r="M19" s="71">
        <v>0</v>
      </c>
      <c r="N19" s="93">
        <f t="shared" si="0"/>
        <v>16</v>
      </c>
      <c r="O19" s="93">
        <f t="shared" si="1"/>
        <v>15</v>
      </c>
      <c r="P19" s="71">
        <f t="shared" si="2"/>
        <v>31</v>
      </c>
      <c r="Q19" s="305" t="s">
        <v>326</v>
      </c>
    </row>
    <row r="20" spans="1:17" ht="20.100000000000001" customHeight="1">
      <c r="A20" s="79" t="s">
        <v>36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93">
        <f t="shared" si="0"/>
        <v>0</v>
      </c>
      <c r="O20" s="93">
        <f t="shared" si="1"/>
        <v>0</v>
      </c>
      <c r="P20" s="71">
        <f t="shared" si="2"/>
        <v>0</v>
      </c>
      <c r="Q20" s="252" t="s">
        <v>327</v>
      </c>
    </row>
    <row r="21" spans="1:17" ht="20.100000000000001" customHeight="1" thickBot="1">
      <c r="A21" s="165" t="s">
        <v>37</v>
      </c>
      <c r="B21" s="75">
        <v>3</v>
      </c>
      <c r="C21" s="75">
        <v>4</v>
      </c>
      <c r="D21" s="75">
        <v>1</v>
      </c>
      <c r="E21" s="75">
        <v>0</v>
      </c>
      <c r="F21" s="75">
        <v>1</v>
      </c>
      <c r="G21" s="75">
        <v>2</v>
      </c>
      <c r="H21" s="75">
        <v>0</v>
      </c>
      <c r="I21" s="75">
        <v>3</v>
      </c>
      <c r="J21" s="75">
        <v>1</v>
      </c>
      <c r="K21" s="75">
        <v>5</v>
      </c>
      <c r="L21" s="75">
        <v>1</v>
      </c>
      <c r="M21" s="75">
        <v>0</v>
      </c>
      <c r="N21" s="94">
        <f t="shared" si="0"/>
        <v>7</v>
      </c>
      <c r="O21" s="94">
        <f t="shared" si="1"/>
        <v>14</v>
      </c>
      <c r="P21" s="75">
        <f t="shared" si="2"/>
        <v>21</v>
      </c>
      <c r="Q21" s="339" t="s">
        <v>328</v>
      </c>
    </row>
    <row r="22" spans="1:17" ht="20.100000000000001" customHeight="1" thickTop="1" thickBot="1">
      <c r="A22" s="166" t="s">
        <v>0</v>
      </c>
      <c r="B22" s="69">
        <f>SUM(B8:B21)</f>
        <v>70</v>
      </c>
      <c r="C22" s="69">
        <f t="shared" ref="C22:P22" si="3">SUM(C8:C21)</f>
        <v>94</v>
      </c>
      <c r="D22" s="69">
        <f t="shared" si="3"/>
        <v>37</v>
      </c>
      <c r="E22" s="69">
        <f t="shared" si="3"/>
        <v>43</v>
      </c>
      <c r="F22" s="69">
        <f t="shared" si="3"/>
        <v>43</v>
      </c>
      <c r="G22" s="69">
        <f t="shared" si="3"/>
        <v>38</v>
      </c>
      <c r="H22" s="69">
        <f t="shared" si="3"/>
        <v>29</v>
      </c>
      <c r="I22" s="69">
        <f t="shared" si="3"/>
        <v>48</v>
      </c>
      <c r="J22" s="69">
        <f t="shared" si="3"/>
        <v>58</v>
      </c>
      <c r="K22" s="69">
        <f t="shared" si="3"/>
        <v>70</v>
      </c>
      <c r="L22" s="69">
        <f t="shared" si="3"/>
        <v>15</v>
      </c>
      <c r="M22" s="69">
        <f t="shared" si="3"/>
        <v>23</v>
      </c>
      <c r="N22" s="69">
        <f t="shared" si="3"/>
        <v>252</v>
      </c>
      <c r="O22" s="69">
        <f t="shared" si="3"/>
        <v>316</v>
      </c>
      <c r="P22" s="69">
        <f t="shared" si="3"/>
        <v>568</v>
      </c>
      <c r="Q22" s="340" t="s">
        <v>329</v>
      </c>
    </row>
    <row r="23" spans="1:17" ht="13.5" thickTop="1"/>
    <row r="24" spans="1:17" hidden="1"/>
    <row r="25" spans="1:17" hidden="1"/>
    <row r="26" spans="1:17" hidden="1"/>
  </sheetData>
  <mergeCells count="20">
    <mergeCell ref="Q4:Q7"/>
    <mergeCell ref="A3:I3"/>
    <mergeCell ref="B5:C5"/>
    <mergeCell ref="D5:E5"/>
    <mergeCell ref="F5:G5"/>
    <mergeCell ref="H5:I5"/>
    <mergeCell ref="J5:K5"/>
    <mergeCell ref="N5:O5"/>
    <mergeCell ref="A1:P1"/>
    <mergeCell ref="B4:C4"/>
    <mergeCell ref="D4:E4"/>
    <mergeCell ref="F4:G4"/>
    <mergeCell ref="H4:I4"/>
    <mergeCell ref="J4:K4"/>
    <mergeCell ref="L4:M4"/>
    <mergeCell ref="N4:P4"/>
    <mergeCell ref="A4:A6"/>
    <mergeCell ref="L5:M5"/>
    <mergeCell ref="A2:Q2"/>
    <mergeCell ref="O3:Q3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&amp;C&amp;"Arial,Bold"&amp;12 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19"/>
  <sheetViews>
    <sheetView rightToLeft="1" view="pageBreakPreview" zoomScale="75" zoomScaleNormal="75" zoomScaleSheetLayoutView="75" workbookViewId="0">
      <selection activeCell="F11" sqref="F11"/>
    </sheetView>
  </sheetViews>
  <sheetFormatPr defaultRowHeight="12.75"/>
  <cols>
    <col min="1" max="1" width="12.140625" customWidth="1"/>
    <col min="2" max="2" width="9.28515625" customWidth="1"/>
    <col min="3" max="3" width="10" customWidth="1"/>
    <col min="4" max="4" width="10.140625" customWidth="1"/>
    <col min="5" max="5" width="8.42578125" customWidth="1"/>
    <col min="6" max="6" width="10.140625" customWidth="1"/>
    <col min="7" max="7" width="8.85546875" customWidth="1"/>
    <col min="8" max="8" width="7.85546875" customWidth="1"/>
    <col min="9" max="9" width="8.42578125" customWidth="1"/>
    <col min="10" max="10" width="8.28515625" customWidth="1"/>
    <col min="11" max="11" width="7.7109375" customWidth="1"/>
    <col min="12" max="12" width="8.85546875" customWidth="1"/>
    <col min="13" max="13" width="9.5703125" customWidth="1"/>
    <col min="14" max="14" width="9.42578125" customWidth="1"/>
    <col min="15" max="15" width="10.140625" customWidth="1"/>
    <col min="16" max="16" width="12.85546875" hidden="1" customWidth="1"/>
    <col min="17" max="17" width="16.7109375" customWidth="1"/>
  </cols>
  <sheetData>
    <row r="1" spans="1:17" s="1" customFormat="1" ht="29.25" customHeight="1">
      <c r="A1" s="547" t="s">
        <v>592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</row>
    <row r="2" spans="1:17" s="1" customFormat="1" ht="45.75" customHeight="1">
      <c r="A2" s="547" t="s">
        <v>593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</row>
    <row r="3" spans="1:17" s="1" customFormat="1" ht="28.5" customHeight="1" thickBot="1">
      <c r="A3" s="678" t="s">
        <v>279</v>
      </c>
      <c r="B3" s="678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630" t="s">
        <v>412</v>
      </c>
      <c r="P3" s="630"/>
      <c r="Q3" s="630"/>
    </row>
    <row r="4" spans="1:17" ht="20.100000000000001" customHeight="1" thickTop="1">
      <c r="A4" s="675" t="s">
        <v>66</v>
      </c>
      <c r="B4" s="675" t="s">
        <v>116</v>
      </c>
      <c r="C4" s="675" t="s">
        <v>236</v>
      </c>
      <c r="D4" s="675" t="s">
        <v>239</v>
      </c>
      <c r="E4" s="675"/>
      <c r="F4" s="675"/>
      <c r="G4" s="675" t="s">
        <v>50</v>
      </c>
      <c r="H4" s="675"/>
      <c r="I4" s="675"/>
      <c r="J4" s="675" t="s">
        <v>51</v>
      </c>
      <c r="K4" s="675"/>
      <c r="L4" s="675"/>
      <c r="M4" s="675" t="s">
        <v>117</v>
      </c>
      <c r="N4" s="675"/>
      <c r="O4" s="675"/>
      <c r="P4" s="461"/>
      <c r="Q4" s="668" t="s">
        <v>313</v>
      </c>
    </row>
    <row r="5" spans="1:17" ht="20.100000000000001" customHeight="1">
      <c r="A5" s="676"/>
      <c r="B5" s="676"/>
      <c r="C5" s="676"/>
      <c r="D5" s="670" t="s">
        <v>342</v>
      </c>
      <c r="E5" s="670"/>
      <c r="F5" s="670"/>
      <c r="G5" s="670" t="s">
        <v>364</v>
      </c>
      <c r="H5" s="670"/>
      <c r="I5" s="670"/>
      <c r="J5" s="670" t="s">
        <v>344</v>
      </c>
      <c r="K5" s="670"/>
      <c r="L5" s="670"/>
      <c r="M5" s="670" t="s">
        <v>345</v>
      </c>
      <c r="N5" s="670"/>
      <c r="O5" s="670"/>
      <c r="P5" s="462"/>
      <c r="Q5" s="671"/>
    </row>
    <row r="6" spans="1:17" ht="23.25" customHeight="1">
      <c r="A6" s="676"/>
      <c r="B6" s="677" t="s">
        <v>410</v>
      </c>
      <c r="C6" s="676" t="s">
        <v>411</v>
      </c>
      <c r="D6" s="317" t="s">
        <v>9</v>
      </c>
      <c r="E6" s="317" t="s">
        <v>10</v>
      </c>
      <c r="F6" s="132" t="s">
        <v>11</v>
      </c>
      <c r="G6" s="317" t="s">
        <v>9</v>
      </c>
      <c r="H6" s="317" t="s">
        <v>10</v>
      </c>
      <c r="I6" s="132" t="s">
        <v>11</v>
      </c>
      <c r="J6" s="317" t="s">
        <v>9</v>
      </c>
      <c r="K6" s="317" t="s">
        <v>10</v>
      </c>
      <c r="L6" s="132" t="s">
        <v>11</v>
      </c>
      <c r="M6" s="317" t="s">
        <v>9</v>
      </c>
      <c r="N6" s="317" t="s">
        <v>10</v>
      </c>
      <c r="O6" s="132" t="s">
        <v>11</v>
      </c>
      <c r="P6" s="463"/>
      <c r="Q6" s="671"/>
    </row>
    <row r="7" spans="1:17" ht="20.25" customHeight="1" thickBot="1">
      <c r="A7" s="317"/>
      <c r="B7" s="672"/>
      <c r="C7" s="677"/>
      <c r="D7" s="317" t="s">
        <v>347</v>
      </c>
      <c r="E7" s="317" t="s">
        <v>348</v>
      </c>
      <c r="F7" s="319" t="s">
        <v>393</v>
      </c>
      <c r="G7" s="317" t="s">
        <v>347</v>
      </c>
      <c r="H7" s="317" t="s">
        <v>348</v>
      </c>
      <c r="I7" s="319" t="s">
        <v>393</v>
      </c>
      <c r="J7" s="317" t="s">
        <v>347</v>
      </c>
      <c r="K7" s="317" t="s">
        <v>348</v>
      </c>
      <c r="L7" s="319" t="s">
        <v>393</v>
      </c>
      <c r="M7" s="317" t="s">
        <v>347</v>
      </c>
      <c r="N7" s="317" t="s">
        <v>348</v>
      </c>
      <c r="O7" s="319" t="s">
        <v>393</v>
      </c>
      <c r="P7" s="464"/>
      <c r="Q7" s="672"/>
    </row>
    <row r="8" spans="1:17" ht="28.5" thickTop="1">
      <c r="A8" s="145" t="s">
        <v>308</v>
      </c>
      <c r="B8" s="146">
        <v>1</v>
      </c>
      <c r="C8" s="146">
        <v>90</v>
      </c>
      <c r="D8" s="146" t="s">
        <v>257</v>
      </c>
      <c r="E8" s="146" t="s">
        <v>257</v>
      </c>
      <c r="F8" s="175" t="s">
        <v>257</v>
      </c>
      <c r="G8" s="175" t="s">
        <v>257</v>
      </c>
      <c r="H8" s="175" t="s">
        <v>257</v>
      </c>
      <c r="I8" s="175" t="s">
        <v>257</v>
      </c>
      <c r="J8" s="175">
        <v>41</v>
      </c>
      <c r="K8" s="175">
        <v>30</v>
      </c>
      <c r="L8" s="175">
        <f>SUM(J8:K8)</f>
        <v>71</v>
      </c>
      <c r="M8" s="175" t="s">
        <v>257</v>
      </c>
      <c r="N8" s="175" t="s">
        <v>257</v>
      </c>
      <c r="O8" s="175" t="s">
        <v>257</v>
      </c>
      <c r="P8" s="146"/>
      <c r="Q8" s="283" t="s">
        <v>314</v>
      </c>
    </row>
    <row r="9" spans="1:17" ht="27.75">
      <c r="A9" s="244" t="s">
        <v>264</v>
      </c>
      <c r="B9" s="84">
        <v>1</v>
      </c>
      <c r="C9" s="84" t="s">
        <v>257</v>
      </c>
      <c r="D9" s="395" t="s">
        <v>257</v>
      </c>
      <c r="E9" s="395" t="s">
        <v>257</v>
      </c>
      <c r="F9" s="82" t="s">
        <v>257</v>
      </c>
      <c r="G9" s="82" t="s">
        <v>257</v>
      </c>
      <c r="H9" s="82" t="s">
        <v>257</v>
      </c>
      <c r="I9" s="82" t="s">
        <v>257</v>
      </c>
      <c r="J9" s="82" t="s">
        <v>257</v>
      </c>
      <c r="K9" s="82" t="s">
        <v>257</v>
      </c>
      <c r="L9" s="82" t="s">
        <v>257</v>
      </c>
      <c r="M9" s="82" t="s">
        <v>257</v>
      </c>
      <c r="N9" s="82" t="s">
        <v>257</v>
      </c>
      <c r="O9" s="82" t="s">
        <v>257</v>
      </c>
      <c r="P9" s="84"/>
      <c r="Q9" s="325" t="s">
        <v>315</v>
      </c>
    </row>
    <row r="10" spans="1:17" ht="27.75">
      <c r="A10" s="143" t="s">
        <v>29</v>
      </c>
      <c r="B10" s="82">
        <v>1</v>
      </c>
      <c r="C10" s="82">
        <v>48</v>
      </c>
      <c r="D10" s="82">
        <v>13</v>
      </c>
      <c r="E10" s="82">
        <v>5</v>
      </c>
      <c r="F10" s="82">
        <f t="shared" ref="F10:F17" si="0">SUM(D10:E10)</f>
        <v>18</v>
      </c>
      <c r="G10" s="82">
        <v>2</v>
      </c>
      <c r="H10" s="82">
        <v>3</v>
      </c>
      <c r="I10" s="82">
        <f t="shared" ref="I10:I17" si="1">SUM(G10:H10)</f>
        <v>5</v>
      </c>
      <c r="J10" s="82">
        <v>4</v>
      </c>
      <c r="K10" s="82">
        <v>2</v>
      </c>
      <c r="L10" s="82">
        <f t="shared" ref="L10:L17" si="2">SUM(J10:K10)</f>
        <v>6</v>
      </c>
      <c r="M10" s="82">
        <v>6</v>
      </c>
      <c r="N10" s="82">
        <v>11</v>
      </c>
      <c r="O10" s="82">
        <f t="shared" ref="O10:O17" si="3">SUM(M10:N10)</f>
        <v>17</v>
      </c>
      <c r="P10" s="82"/>
      <c r="Q10" s="284" t="s">
        <v>316</v>
      </c>
    </row>
    <row r="11" spans="1:17" ht="27.75">
      <c r="A11" s="143" t="s">
        <v>30</v>
      </c>
      <c r="B11" s="82">
        <v>2</v>
      </c>
      <c r="C11" s="82">
        <v>110</v>
      </c>
      <c r="D11" s="82">
        <v>80</v>
      </c>
      <c r="E11" s="82">
        <v>54</v>
      </c>
      <c r="F11" s="82">
        <f t="shared" si="0"/>
        <v>134</v>
      </c>
      <c r="G11" s="82">
        <v>39</v>
      </c>
      <c r="H11" s="82">
        <v>37</v>
      </c>
      <c r="I11" s="82">
        <f t="shared" si="1"/>
        <v>76</v>
      </c>
      <c r="J11" s="82">
        <v>49</v>
      </c>
      <c r="K11" s="82">
        <v>54</v>
      </c>
      <c r="L11" s="82">
        <f t="shared" si="2"/>
        <v>103</v>
      </c>
      <c r="M11" s="82">
        <v>128</v>
      </c>
      <c r="N11" s="82">
        <v>17</v>
      </c>
      <c r="O11" s="82">
        <f t="shared" si="3"/>
        <v>145</v>
      </c>
      <c r="P11" s="82"/>
      <c r="Q11" s="284" t="s">
        <v>318</v>
      </c>
    </row>
    <row r="12" spans="1:17" ht="27.75">
      <c r="A12" s="143" t="s">
        <v>31</v>
      </c>
      <c r="B12" s="82">
        <v>1</v>
      </c>
      <c r="C12" s="82">
        <v>44</v>
      </c>
      <c r="D12" s="82">
        <v>21</v>
      </c>
      <c r="E12" s="82">
        <v>13</v>
      </c>
      <c r="F12" s="82">
        <f t="shared" si="0"/>
        <v>34</v>
      </c>
      <c r="G12" s="82">
        <v>13</v>
      </c>
      <c r="H12" s="82">
        <v>1</v>
      </c>
      <c r="I12" s="82">
        <f t="shared" si="1"/>
        <v>14</v>
      </c>
      <c r="J12" s="82">
        <v>11</v>
      </c>
      <c r="K12" s="82">
        <v>2</v>
      </c>
      <c r="L12" s="82">
        <f t="shared" si="2"/>
        <v>13</v>
      </c>
      <c r="M12" s="82">
        <v>30</v>
      </c>
      <c r="N12" s="82">
        <v>10</v>
      </c>
      <c r="O12" s="82">
        <f t="shared" si="3"/>
        <v>40</v>
      </c>
      <c r="P12" s="82"/>
      <c r="Q12" s="284" t="s">
        <v>320</v>
      </c>
    </row>
    <row r="13" spans="1:17" ht="27.75">
      <c r="A13" s="143" t="s">
        <v>32</v>
      </c>
      <c r="B13" s="82">
        <v>1</v>
      </c>
      <c r="C13" s="82">
        <v>60</v>
      </c>
      <c r="D13" s="82">
        <v>20</v>
      </c>
      <c r="E13" s="82">
        <v>19</v>
      </c>
      <c r="F13" s="82">
        <f t="shared" si="0"/>
        <v>39</v>
      </c>
      <c r="G13" s="82">
        <v>6</v>
      </c>
      <c r="H13" s="82">
        <v>5</v>
      </c>
      <c r="I13" s="82">
        <f t="shared" si="1"/>
        <v>11</v>
      </c>
      <c r="J13" s="82">
        <v>8</v>
      </c>
      <c r="K13" s="82">
        <v>8</v>
      </c>
      <c r="L13" s="82">
        <f t="shared" si="2"/>
        <v>16</v>
      </c>
      <c r="M13" s="82">
        <v>16</v>
      </c>
      <c r="N13" s="82">
        <v>20</v>
      </c>
      <c r="O13" s="82">
        <f t="shared" si="3"/>
        <v>36</v>
      </c>
      <c r="P13" s="82"/>
      <c r="Q13" s="284" t="s">
        <v>321</v>
      </c>
    </row>
    <row r="14" spans="1:17" ht="27.75">
      <c r="A14" s="143" t="s">
        <v>33</v>
      </c>
      <c r="B14" s="82">
        <v>1</v>
      </c>
      <c r="C14" s="82">
        <v>35</v>
      </c>
      <c r="D14" s="82">
        <v>16</v>
      </c>
      <c r="E14" s="82">
        <v>10</v>
      </c>
      <c r="F14" s="82">
        <f t="shared" si="0"/>
        <v>26</v>
      </c>
      <c r="G14" s="82">
        <v>14</v>
      </c>
      <c r="H14" s="82">
        <v>5</v>
      </c>
      <c r="I14" s="82">
        <f t="shared" si="1"/>
        <v>19</v>
      </c>
      <c r="J14" s="82">
        <v>26</v>
      </c>
      <c r="K14" s="82">
        <v>5</v>
      </c>
      <c r="L14" s="82">
        <f t="shared" si="2"/>
        <v>31</v>
      </c>
      <c r="M14" s="82">
        <v>24</v>
      </c>
      <c r="N14" s="82">
        <v>7</v>
      </c>
      <c r="O14" s="82">
        <f t="shared" si="3"/>
        <v>31</v>
      </c>
      <c r="P14" s="82"/>
      <c r="Q14" s="284" t="s">
        <v>322</v>
      </c>
    </row>
    <row r="15" spans="1:17" ht="27.75">
      <c r="A15" s="143" t="s">
        <v>21</v>
      </c>
      <c r="B15" s="82">
        <v>1</v>
      </c>
      <c r="C15" s="82">
        <v>50</v>
      </c>
      <c r="D15" s="82">
        <v>22</v>
      </c>
      <c r="E15" s="82">
        <v>9</v>
      </c>
      <c r="F15" s="82">
        <f t="shared" si="0"/>
        <v>31</v>
      </c>
      <c r="G15" s="82">
        <v>6</v>
      </c>
      <c r="H15" s="82">
        <v>10</v>
      </c>
      <c r="I15" s="82">
        <f t="shared" si="1"/>
        <v>16</v>
      </c>
      <c r="J15" s="82">
        <v>16</v>
      </c>
      <c r="K15" s="82">
        <v>4</v>
      </c>
      <c r="L15" s="82">
        <f t="shared" si="2"/>
        <v>20</v>
      </c>
      <c r="M15" s="82">
        <v>30</v>
      </c>
      <c r="N15" s="82">
        <v>8</v>
      </c>
      <c r="O15" s="82">
        <f t="shared" si="3"/>
        <v>38</v>
      </c>
      <c r="P15" s="82"/>
      <c r="Q15" s="284" t="s">
        <v>323</v>
      </c>
    </row>
    <row r="16" spans="1:17" ht="27.75">
      <c r="A16" s="143" t="s">
        <v>36</v>
      </c>
      <c r="B16" s="82">
        <v>1</v>
      </c>
      <c r="C16" s="82">
        <v>48</v>
      </c>
      <c r="D16" s="82">
        <v>16</v>
      </c>
      <c r="E16" s="82">
        <v>6</v>
      </c>
      <c r="F16" s="82">
        <f t="shared" si="0"/>
        <v>22</v>
      </c>
      <c r="G16" s="82">
        <v>8</v>
      </c>
      <c r="H16" s="82">
        <v>1</v>
      </c>
      <c r="I16" s="82">
        <f t="shared" si="1"/>
        <v>9</v>
      </c>
      <c r="J16" s="82">
        <v>10</v>
      </c>
      <c r="K16" s="82">
        <v>3</v>
      </c>
      <c r="L16" s="82">
        <f t="shared" si="2"/>
        <v>13</v>
      </c>
      <c r="M16" s="82">
        <v>32</v>
      </c>
      <c r="N16" s="82">
        <v>17</v>
      </c>
      <c r="O16" s="82">
        <f t="shared" si="3"/>
        <v>49</v>
      </c>
      <c r="P16" s="82"/>
      <c r="Q16" s="284" t="s">
        <v>327</v>
      </c>
    </row>
    <row r="17" spans="1:17" ht="28.5" thickBot="1">
      <c r="A17" s="147" t="s">
        <v>37</v>
      </c>
      <c r="B17" s="148">
        <v>1</v>
      </c>
      <c r="C17" s="148">
        <v>60</v>
      </c>
      <c r="D17" s="148">
        <v>26</v>
      </c>
      <c r="E17" s="148">
        <v>14</v>
      </c>
      <c r="F17" s="148">
        <f t="shared" si="0"/>
        <v>40</v>
      </c>
      <c r="G17" s="148">
        <v>11</v>
      </c>
      <c r="H17" s="148">
        <v>7</v>
      </c>
      <c r="I17" s="148">
        <f t="shared" si="1"/>
        <v>18</v>
      </c>
      <c r="J17" s="148">
        <v>11</v>
      </c>
      <c r="K17" s="148">
        <v>9</v>
      </c>
      <c r="L17" s="148">
        <f t="shared" si="2"/>
        <v>20</v>
      </c>
      <c r="M17" s="148">
        <v>8</v>
      </c>
      <c r="N17" s="148">
        <v>10</v>
      </c>
      <c r="O17" s="148">
        <f t="shared" si="3"/>
        <v>18</v>
      </c>
      <c r="P17" s="148"/>
      <c r="Q17" s="341" t="s">
        <v>328</v>
      </c>
    </row>
    <row r="18" spans="1:17" ht="29.25" thickTop="1" thickBot="1">
      <c r="A18" s="144" t="s">
        <v>0</v>
      </c>
      <c r="B18" s="98">
        <f>SUM(B8:B17)</f>
        <v>11</v>
      </c>
      <c r="C18" s="98">
        <f t="shared" ref="C18:O18" si="4">SUM(C8:C17)</f>
        <v>545</v>
      </c>
      <c r="D18" s="98">
        <f t="shared" si="4"/>
        <v>214</v>
      </c>
      <c r="E18" s="98">
        <f t="shared" si="4"/>
        <v>130</v>
      </c>
      <c r="F18" s="98">
        <f t="shared" si="4"/>
        <v>344</v>
      </c>
      <c r="G18" s="98">
        <f t="shared" si="4"/>
        <v>99</v>
      </c>
      <c r="H18" s="98">
        <f t="shared" si="4"/>
        <v>69</v>
      </c>
      <c r="I18" s="98">
        <f t="shared" si="4"/>
        <v>168</v>
      </c>
      <c r="J18" s="98">
        <f t="shared" si="4"/>
        <v>176</v>
      </c>
      <c r="K18" s="98">
        <f t="shared" si="4"/>
        <v>117</v>
      </c>
      <c r="L18" s="98">
        <f t="shared" si="4"/>
        <v>293</v>
      </c>
      <c r="M18" s="98">
        <f t="shared" si="4"/>
        <v>274</v>
      </c>
      <c r="N18" s="98">
        <f t="shared" si="4"/>
        <v>100</v>
      </c>
      <c r="O18" s="98">
        <f t="shared" si="4"/>
        <v>374</v>
      </c>
      <c r="P18" s="98"/>
      <c r="Q18" s="281" t="s">
        <v>329</v>
      </c>
    </row>
    <row r="19" spans="1:17" ht="13.5" thickTop="1">
      <c r="A19" s="674" t="s">
        <v>651</v>
      </c>
      <c r="B19" s="674"/>
      <c r="C19" s="674"/>
      <c r="D19" s="674"/>
      <c r="E19" s="674"/>
    </row>
  </sheetData>
  <mergeCells count="19">
    <mergeCell ref="A1:Q1"/>
    <mergeCell ref="Q4:Q7"/>
    <mergeCell ref="C6:C7"/>
    <mergeCell ref="D5:F5"/>
    <mergeCell ref="G5:I5"/>
    <mergeCell ref="J5:L5"/>
    <mergeCell ref="A4:A6"/>
    <mergeCell ref="B4:B5"/>
    <mergeCell ref="A2:Q2"/>
    <mergeCell ref="O3:Q3"/>
    <mergeCell ref="M4:O4"/>
    <mergeCell ref="B6:B7"/>
    <mergeCell ref="M5:O5"/>
    <mergeCell ref="A3:B3"/>
    <mergeCell ref="A19:E19"/>
    <mergeCell ref="C4:C5"/>
    <mergeCell ref="D4:F4"/>
    <mergeCell ref="G4:I4"/>
    <mergeCell ref="J4:L4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&amp;C&amp;12 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18"/>
  <sheetViews>
    <sheetView rightToLeft="1" view="pageBreakPreview" zoomScale="75" zoomScaleNormal="75" workbookViewId="0">
      <selection activeCell="F11" sqref="F11"/>
    </sheetView>
  </sheetViews>
  <sheetFormatPr defaultRowHeight="12.75"/>
  <cols>
    <col min="1" max="2" width="6.42578125" style="46" customWidth="1"/>
    <col min="3" max="3" width="6" style="46" customWidth="1"/>
    <col min="4" max="4" width="6.42578125" style="46" customWidth="1"/>
    <col min="5" max="5" width="6.5703125" style="46" customWidth="1"/>
    <col min="6" max="6" width="7" style="46" customWidth="1"/>
    <col min="7" max="7" width="7.5703125" style="46" customWidth="1"/>
    <col min="8" max="8" width="7.42578125" style="46" customWidth="1"/>
    <col min="9" max="10" width="8.42578125" style="46" customWidth="1"/>
    <col min="11" max="11" width="7.5703125" style="46" customWidth="1"/>
    <col min="12" max="12" width="9.85546875" style="46" customWidth="1"/>
    <col min="13" max="13" width="6.7109375" style="46" hidden="1" customWidth="1"/>
    <col min="14" max="14" width="6.28515625" style="46" hidden="1" customWidth="1"/>
    <col min="15" max="15" width="7.28515625" style="46" hidden="1" customWidth="1"/>
    <col min="16" max="16" width="8.28515625" style="46" hidden="1" customWidth="1"/>
    <col min="17" max="17" width="7.7109375" style="46" customWidth="1"/>
    <col min="18" max="18" width="8.85546875" style="46" customWidth="1"/>
    <col min="19" max="19" width="9.85546875" style="46" customWidth="1"/>
    <col min="20" max="16384" width="9.140625" style="46"/>
  </cols>
  <sheetData>
    <row r="1" spans="1:21" ht="29.25" customHeight="1">
      <c r="A1" s="691" t="s">
        <v>594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  <c r="S1" s="691"/>
      <c r="T1" s="691"/>
      <c r="U1" s="691"/>
    </row>
    <row r="2" spans="1:21" ht="29.25" customHeight="1">
      <c r="A2" s="629" t="s">
        <v>595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</row>
    <row r="3" spans="1:21" ht="29.25" customHeight="1" thickBot="1">
      <c r="A3" s="686" t="s">
        <v>280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  <c r="Q3" s="686"/>
      <c r="R3" s="686"/>
      <c r="S3" s="686"/>
      <c r="T3" s="680" t="s">
        <v>413</v>
      </c>
      <c r="U3" s="680"/>
    </row>
    <row r="4" spans="1:21" ht="25.5" customHeight="1" thickTop="1">
      <c r="A4" s="687" t="s">
        <v>1</v>
      </c>
      <c r="B4" s="687"/>
      <c r="C4" s="687" t="s">
        <v>61</v>
      </c>
      <c r="D4" s="687"/>
      <c r="E4" s="687" t="s">
        <v>62</v>
      </c>
      <c r="F4" s="687"/>
      <c r="G4" s="687" t="s">
        <v>63</v>
      </c>
      <c r="H4" s="687"/>
      <c r="I4" s="687" t="s">
        <v>64</v>
      </c>
      <c r="J4" s="687"/>
      <c r="K4" s="696" t="s">
        <v>244</v>
      </c>
      <c r="L4" s="696"/>
      <c r="M4" s="687" t="s">
        <v>64</v>
      </c>
      <c r="N4" s="687"/>
      <c r="O4" s="688" t="s">
        <v>134</v>
      </c>
      <c r="P4" s="688"/>
      <c r="Q4" s="687" t="s">
        <v>0</v>
      </c>
      <c r="R4" s="687"/>
      <c r="S4" s="687"/>
      <c r="T4" s="542" t="s">
        <v>313</v>
      </c>
      <c r="U4" s="542"/>
    </row>
    <row r="5" spans="1:21" ht="22.5" customHeight="1">
      <c r="A5" s="682"/>
      <c r="B5" s="682"/>
      <c r="C5" s="682"/>
      <c r="D5" s="682"/>
      <c r="E5" s="682"/>
      <c r="F5" s="682"/>
      <c r="G5" s="682"/>
      <c r="H5" s="682"/>
      <c r="I5" s="682"/>
      <c r="J5" s="682"/>
      <c r="K5" s="690" t="s">
        <v>807</v>
      </c>
      <c r="L5" s="690"/>
      <c r="M5" s="336"/>
      <c r="N5" s="336"/>
      <c r="O5" s="337"/>
      <c r="P5" s="337"/>
      <c r="Q5" s="682" t="s">
        <v>329</v>
      </c>
      <c r="R5" s="682"/>
      <c r="S5" s="682"/>
      <c r="T5" s="543"/>
      <c r="U5" s="543"/>
    </row>
    <row r="6" spans="1:21" ht="24" customHeight="1">
      <c r="A6" s="682"/>
      <c r="B6" s="682"/>
      <c r="C6" s="439" t="s">
        <v>9</v>
      </c>
      <c r="D6" s="439" t="s">
        <v>10</v>
      </c>
      <c r="E6" s="439" t="s">
        <v>9</v>
      </c>
      <c r="F6" s="439" t="s">
        <v>10</v>
      </c>
      <c r="G6" s="439" t="s">
        <v>9</v>
      </c>
      <c r="H6" s="439" t="s">
        <v>10</v>
      </c>
      <c r="I6" s="439" t="s">
        <v>9</v>
      </c>
      <c r="J6" s="439" t="s">
        <v>10</v>
      </c>
      <c r="K6" s="439" t="s">
        <v>9</v>
      </c>
      <c r="L6" s="439" t="s">
        <v>10</v>
      </c>
      <c r="M6" s="439" t="s">
        <v>9</v>
      </c>
      <c r="N6" s="439" t="s">
        <v>10</v>
      </c>
      <c r="O6" s="439" t="s">
        <v>9</v>
      </c>
      <c r="P6" s="439" t="s">
        <v>10</v>
      </c>
      <c r="Q6" s="439" t="s">
        <v>9</v>
      </c>
      <c r="R6" s="439" t="s">
        <v>10</v>
      </c>
      <c r="S6" s="149" t="s">
        <v>11</v>
      </c>
      <c r="T6" s="543"/>
      <c r="U6" s="543"/>
    </row>
    <row r="7" spans="1:21" ht="21.75" customHeight="1" thickBot="1">
      <c r="A7" s="689"/>
      <c r="B7" s="689"/>
      <c r="C7" s="308" t="s">
        <v>347</v>
      </c>
      <c r="D7" s="308" t="s">
        <v>348</v>
      </c>
      <c r="E7" s="308" t="s">
        <v>347</v>
      </c>
      <c r="F7" s="308" t="s">
        <v>348</v>
      </c>
      <c r="G7" s="308" t="s">
        <v>347</v>
      </c>
      <c r="H7" s="308" t="s">
        <v>348</v>
      </c>
      <c r="I7" s="308" t="s">
        <v>347</v>
      </c>
      <c r="J7" s="308" t="s">
        <v>348</v>
      </c>
      <c r="K7" s="308" t="s">
        <v>347</v>
      </c>
      <c r="L7" s="308" t="s">
        <v>348</v>
      </c>
      <c r="M7" s="308" t="s">
        <v>347</v>
      </c>
      <c r="N7" s="308" t="s">
        <v>348</v>
      </c>
      <c r="O7" s="308" t="s">
        <v>347</v>
      </c>
      <c r="P7" s="308" t="s">
        <v>348</v>
      </c>
      <c r="Q7" s="308" t="s">
        <v>347</v>
      </c>
      <c r="R7" s="308" t="s">
        <v>348</v>
      </c>
      <c r="S7" s="308" t="s">
        <v>349</v>
      </c>
      <c r="T7" s="573"/>
      <c r="U7" s="573"/>
    </row>
    <row r="8" spans="1:21" ht="24" customHeight="1" thickTop="1">
      <c r="A8" s="693" t="s">
        <v>28</v>
      </c>
      <c r="B8" s="693"/>
      <c r="C8" s="152" t="s">
        <v>257</v>
      </c>
      <c r="D8" s="152" t="s">
        <v>257</v>
      </c>
      <c r="E8" s="152" t="s">
        <v>257</v>
      </c>
      <c r="F8" s="152" t="s">
        <v>257</v>
      </c>
      <c r="G8" s="152" t="s">
        <v>257</v>
      </c>
      <c r="H8" s="152" t="s">
        <v>257</v>
      </c>
      <c r="I8" s="152" t="s">
        <v>257</v>
      </c>
      <c r="J8" s="152" t="s">
        <v>257</v>
      </c>
      <c r="K8" s="152" t="s">
        <v>257</v>
      </c>
      <c r="L8" s="152" t="s">
        <v>257</v>
      </c>
      <c r="M8" s="152" t="s">
        <v>257</v>
      </c>
      <c r="N8" s="152" t="s">
        <v>257</v>
      </c>
      <c r="O8" s="152" t="s">
        <v>257</v>
      </c>
      <c r="P8" s="152" t="s">
        <v>257</v>
      </c>
      <c r="Q8" s="152" t="s">
        <v>257</v>
      </c>
      <c r="R8" s="152" t="s">
        <v>257</v>
      </c>
      <c r="S8" s="152" t="s">
        <v>257</v>
      </c>
      <c r="T8" s="683" t="s">
        <v>314</v>
      </c>
      <c r="U8" s="683"/>
    </row>
    <row r="9" spans="1:21" ht="24" customHeight="1">
      <c r="A9" s="694" t="s">
        <v>29</v>
      </c>
      <c r="B9" s="694"/>
      <c r="C9" s="150">
        <v>0</v>
      </c>
      <c r="D9" s="150">
        <v>0</v>
      </c>
      <c r="E9" s="150">
        <v>0</v>
      </c>
      <c r="F9" s="150">
        <v>0</v>
      </c>
      <c r="G9" s="150">
        <v>0</v>
      </c>
      <c r="H9" s="150">
        <v>1</v>
      </c>
      <c r="I9" s="150">
        <v>7</v>
      </c>
      <c r="J9" s="150">
        <v>2</v>
      </c>
      <c r="K9" s="150">
        <v>6</v>
      </c>
      <c r="L9" s="150">
        <v>2</v>
      </c>
      <c r="M9" s="150"/>
      <c r="N9" s="150"/>
      <c r="O9" s="150"/>
      <c r="P9" s="150"/>
      <c r="Q9" s="150">
        <f t="shared" ref="Q9:Q16" si="0">SUM(K9,I9,G9,E9,C9)</f>
        <v>13</v>
      </c>
      <c r="R9" s="150">
        <f t="shared" ref="R9:R16" si="1">SUM(L9,J9,H9,F9,D9)</f>
        <v>5</v>
      </c>
      <c r="S9" s="150">
        <f t="shared" ref="S9:S16" si="2">SUM(Q9:R9)</f>
        <v>18</v>
      </c>
      <c r="T9" s="684" t="s">
        <v>316</v>
      </c>
      <c r="U9" s="684"/>
    </row>
    <row r="10" spans="1:21" ht="24" customHeight="1">
      <c r="A10" s="694" t="s">
        <v>30</v>
      </c>
      <c r="B10" s="694"/>
      <c r="C10" s="150">
        <v>3</v>
      </c>
      <c r="D10" s="150">
        <v>0</v>
      </c>
      <c r="E10" s="150">
        <v>2</v>
      </c>
      <c r="F10" s="150">
        <v>7</v>
      </c>
      <c r="G10" s="150">
        <v>18</v>
      </c>
      <c r="H10" s="150">
        <v>11</v>
      </c>
      <c r="I10" s="150">
        <v>34</v>
      </c>
      <c r="J10" s="150">
        <v>14</v>
      </c>
      <c r="K10" s="150">
        <v>23</v>
      </c>
      <c r="L10" s="150">
        <v>22</v>
      </c>
      <c r="M10" s="150"/>
      <c r="N10" s="150"/>
      <c r="O10" s="150"/>
      <c r="P10" s="150"/>
      <c r="Q10" s="150">
        <f t="shared" si="0"/>
        <v>80</v>
      </c>
      <c r="R10" s="150">
        <f t="shared" si="1"/>
        <v>54</v>
      </c>
      <c r="S10" s="150">
        <f t="shared" si="2"/>
        <v>134</v>
      </c>
      <c r="T10" s="681" t="s">
        <v>318</v>
      </c>
      <c r="U10" s="681"/>
    </row>
    <row r="11" spans="1:21" ht="24" customHeight="1">
      <c r="A11" s="694" t="s">
        <v>31</v>
      </c>
      <c r="B11" s="694"/>
      <c r="C11" s="150">
        <v>0</v>
      </c>
      <c r="D11" s="150">
        <v>0</v>
      </c>
      <c r="E11" s="150">
        <v>0</v>
      </c>
      <c r="F11" s="150">
        <v>0</v>
      </c>
      <c r="G11" s="150">
        <v>3</v>
      </c>
      <c r="H11" s="150">
        <v>3</v>
      </c>
      <c r="I11" s="150">
        <v>14</v>
      </c>
      <c r="J11" s="150">
        <v>0</v>
      </c>
      <c r="K11" s="150">
        <v>4</v>
      </c>
      <c r="L11" s="150">
        <v>10</v>
      </c>
      <c r="M11" s="150"/>
      <c r="N11" s="150"/>
      <c r="O11" s="150"/>
      <c r="P11" s="150"/>
      <c r="Q11" s="150">
        <f t="shared" si="0"/>
        <v>21</v>
      </c>
      <c r="R11" s="150">
        <f t="shared" si="1"/>
        <v>13</v>
      </c>
      <c r="S11" s="150">
        <f t="shared" si="2"/>
        <v>34</v>
      </c>
      <c r="T11" s="681" t="s">
        <v>320</v>
      </c>
      <c r="U11" s="681"/>
    </row>
    <row r="12" spans="1:21" ht="24" customHeight="1">
      <c r="A12" s="694" t="s">
        <v>32</v>
      </c>
      <c r="B12" s="694"/>
      <c r="C12" s="150">
        <v>1</v>
      </c>
      <c r="D12" s="150">
        <v>0</v>
      </c>
      <c r="E12" s="150">
        <v>0</v>
      </c>
      <c r="F12" s="150">
        <v>0</v>
      </c>
      <c r="G12" s="150">
        <v>6</v>
      </c>
      <c r="H12" s="150">
        <v>8</v>
      </c>
      <c r="I12" s="150">
        <v>8</v>
      </c>
      <c r="J12" s="150">
        <v>8</v>
      </c>
      <c r="K12" s="150">
        <v>5</v>
      </c>
      <c r="L12" s="150">
        <v>3</v>
      </c>
      <c r="M12" s="150"/>
      <c r="N12" s="150"/>
      <c r="O12" s="150"/>
      <c r="P12" s="150"/>
      <c r="Q12" s="150">
        <f t="shared" si="0"/>
        <v>20</v>
      </c>
      <c r="R12" s="150">
        <f t="shared" si="1"/>
        <v>19</v>
      </c>
      <c r="S12" s="150">
        <f t="shared" si="2"/>
        <v>39</v>
      </c>
      <c r="T12" s="681" t="s">
        <v>321</v>
      </c>
      <c r="U12" s="681"/>
    </row>
    <row r="13" spans="1:21" ht="24" customHeight="1">
      <c r="A13" s="694" t="s">
        <v>20</v>
      </c>
      <c r="B13" s="694"/>
      <c r="C13" s="150">
        <v>1</v>
      </c>
      <c r="D13" s="150">
        <v>0</v>
      </c>
      <c r="E13" s="150">
        <v>0</v>
      </c>
      <c r="F13" s="150">
        <v>1</v>
      </c>
      <c r="G13" s="150">
        <v>4</v>
      </c>
      <c r="H13" s="150">
        <v>0</v>
      </c>
      <c r="I13" s="150">
        <v>6</v>
      </c>
      <c r="J13" s="150">
        <v>3</v>
      </c>
      <c r="K13" s="150">
        <v>5</v>
      </c>
      <c r="L13" s="150">
        <v>6</v>
      </c>
      <c r="M13" s="150"/>
      <c r="N13" s="150"/>
      <c r="O13" s="150"/>
      <c r="P13" s="150"/>
      <c r="Q13" s="150">
        <f t="shared" si="0"/>
        <v>16</v>
      </c>
      <c r="R13" s="150">
        <f t="shared" si="1"/>
        <v>10</v>
      </c>
      <c r="S13" s="150">
        <f t="shared" si="2"/>
        <v>26</v>
      </c>
      <c r="T13" s="681" t="s">
        <v>322</v>
      </c>
      <c r="U13" s="681"/>
    </row>
    <row r="14" spans="1:21" ht="24" customHeight="1">
      <c r="A14" s="694" t="s">
        <v>21</v>
      </c>
      <c r="B14" s="694"/>
      <c r="C14" s="150">
        <v>0</v>
      </c>
      <c r="D14" s="150">
        <v>0</v>
      </c>
      <c r="E14" s="150">
        <v>2</v>
      </c>
      <c r="F14" s="150">
        <v>0</v>
      </c>
      <c r="G14" s="150">
        <v>3</v>
      </c>
      <c r="H14" s="150">
        <v>0</v>
      </c>
      <c r="I14" s="150">
        <v>6</v>
      </c>
      <c r="J14" s="150">
        <v>4</v>
      </c>
      <c r="K14" s="150">
        <v>11</v>
      </c>
      <c r="L14" s="150">
        <v>5</v>
      </c>
      <c r="M14" s="150"/>
      <c r="N14" s="150"/>
      <c r="O14" s="150"/>
      <c r="P14" s="150"/>
      <c r="Q14" s="150">
        <f t="shared" si="0"/>
        <v>22</v>
      </c>
      <c r="R14" s="150">
        <f t="shared" si="1"/>
        <v>9</v>
      </c>
      <c r="S14" s="150">
        <f t="shared" si="2"/>
        <v>31</v>
      </c>
      <c r="T14" s="681" t="s">
        <v>323</v>
      </c>
      <c r="U14" s="681"/>
    </row>
    <row r="15" spans="1:21" ht="24" customHeight="1">
      <c r="A15" s="694" t="s">
        <v>36</v>
      </c>
      <c r="B15" s="694"/>
      <c r="C15" s="150">
        <v>0</v>
      </c>
      <c r="D15" s="150">
        <v>0</v>
      </c>
      <c r="E15" s="150">
        <v>1</v>
      </c>
      <c r="F15" s="150">
        <v>0</v>
      </c>
      <c r="G15" s="150">
        <v>4</v>
      </c>
      <c r="H15" s="150">
        <v>3</v>
      </c>
      <c r="I15" s="150">
        <v>11</v>
      </c>
      <c r="J15" s="150">
        <v>3</v>
      </c>
      <c r="K15" s="150">
        <v>0</v>
      </c>
      <c r="L15" s="150">
        <v>0</v>
      </c>
      <c r="M15" s="150"/>
      <c r="N15" s="150"/>
      <c r="O15" s="150"/>
      <c r="P15" s="150"/>
      <c r="Q15" s="150">
        <f t="shared" si="0"/>
        <v>16</v>
      </c>
      <c r="R15" s="150">
        <f t="shared" si="1"/>
        <v>6</v>
      </c>
      <c r="S15" s="150">
        <f t="shared" si="2"/>
        <v>22</v>
      </c>
      <c r="T15" s="681" t="s">
        <v>327</v>
      </c>
      <c r="U15" s="681"/>
    </row>
    <row r="16" spans="1:21" ht="24" customHeight="1" thickBot="1">
      <c r="A16" s="695" t="s">
        <v>37</v>
      </c>
      <c r="B16" s="695"/>
      <c r="C16" s="153">
        <v>0</v>
      </c>
      <c r="D16" s="153">
        <v>0</v>
      </c>
      <c r="E16" s="153">
        <v>0</v>
      </c>
      <c r="F16" s="153">
        <v>0</v>
      </c>
      <c r="G16" s="153">
        <v>4</v>
      </c>
      <c r="H16" s="153">
        <v>3</v>
      </c>
      <c r="I16" s="153">
        <v>13</v>
      </c>
      <c r="J16" s="153">
        <v>6</v>
      </c>
      <c r="K16" s="153">
        <v>9</v>
      </c>
      <c r="L16" s="153">
        <v>5</v>
      </c>
      <c r="M16" s="153"/>
      <c r="N16" s="153"/>
      <c r="O16" s="153"/>
      <c r="P16" s="153"/>
      <c r="Q16" s="153">
        <f t="shared" si="0"/>
        <v>26</v>
      </c>
      <c r="R16" s="153">
        <f t="shared" si="1"/>
        <v>14</v>
      </c>
      <c r="S16" s="153">
        <f t="shared" si="2"/>
        <v>40</v>
      </c>
      <c r="T16" s="685" t="s">
        <v>328</v>
      </c>
      <c r="U16" s="685"/>
    </row>
    <row r="17" spans="1:21" ht="24" customHeight="1" thickTop="1" thickBot="1">
      <c r="A17" s="692" t="s">
        <v>0</v>
      </c>
      <c r="B17" s="692"/>
      <c r="C17" s="151">
        <f>SUM(C8:C16)</f>
        <v>5</v>
      </c>
      <c r="D17" s="151">
        <f t="shared" ref="D17:S17" si="3">SUM(D8:D16)</f>
        <v>0</v>
      </c>
      <c r="E17" s="151">
        <f t="shared" si="3"/>
        <v>5</v>
      </c>
      <c r="F17" s="151">
        <f t="shared" si="3"/>
        <v>8</v>
      </c>
      <c r="G17" s="151">
        <f t="shared" si="3"/>
        <v>42</v>
      </c>
      <c r="H17" s="151">
        <f t="shared" si="3"/>
        <v>29</v>
      </c>
      <c r="I17" s="151">
        <f t="shared" si="3"/>
        <v>99</v>
      </c>
      <c r="J17" s="151">
        <f t="shared" si="3"/>
        <v>40</v>
      </c>
      <c r="K17" s="151">
        <f t="shared" si="3"/>
        <v>63</v>
      </c>
      <c r="L17" s="151">
        <f t="shared" si="3"/>
        <v>53</v>
      </c>
      <c r="M17" s="151">
        <f t="shared" si="3"/>
        <v>0</v>
      </c>
      <c r="N17" s="151">
        <f t="shared" si="3"/>
        <v>0</v>
      </c>
      <c r="O17" s="151">
        <f t="shared" si="3"/>
        <v>0</v>
      </c>
      <c r="P17" s="151">
        <f t="shared" si="3"/>
        <v>0</v>
      </c>
      <c r="Q17" s="151">
        <f t="shared" si="3"/>
        <v>214</v>
      </c>
      <c r="R17" s="151">
        <f t="shared" si="3"/>
        <v>130</v>
      </c>
      <c r="S17" s="151">
        <f t="shared" si="3"/>
        <v>344</v>
      </c>
      <c r="T17" s="679" t="s">
        <v>329</v>
      </c>
      <c r="U17" s="679"/>
    </row>
    <row r="18" spans="1:21" ht="19.5" thickTop="1">
      <c r="A18" s="47"/>
      <c r="B18" s="47"/>
      <c r="C18" s="47"/>
      <c r="D18" s="47"/>
      <c r="E18" s="48"/>
      <c r="F18" s="48"/>
      <c r="G18" s="48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</sheetData>
  <mergeCells count="40">
    <mergeCell ref="A1:U1"/>
    <mergeCell ref="A17:B17"/>
    <mergeCell ref="A8:B8"/>
    <mergeCell ref="A10:B10"/>
    <mergeCell ref="A12:B12"/>
    <mergeCell ref="A16:B16"/>
    <mergeCell ref="Q4:S4"/>
    <mergeCell ref="A15:B15"/>
    <mergeCell ref="M4:N4"/>
    <mergeCell ref="A11:B11"/>
    <mergeCell ref="A13:B13"/>
    <mergeCell ref="K4:L4"/>
    <mergeCell ref="A14:B14"/>
    <mergeCell ref="C4:D4"/>
    <mergeCell ref="I4:J4"/>
    <mergeCell ref="A9:B9"/>
    <mergeCell ref="E4:F4"/>
    <mergeCell ref="G4:H4"/>
    <mergeCell ref="O4:P4"/>
    <mergeCell ref="Q5:S5"/>
    <mergeCell ref="A4:B7"/>
    <mergeCell ref="G5:H5"/>
    <mergeCell ref="I5:J5"/>
    <mergeCell ref="K5:L5"/>
    <mergeCell ref="T17:U17"/>
    <mergeCell ref="A2:U2"/>
    <mergeCell ref="T3:U3"/>
    <mergeCell ref="T4:U7"/>
    <mergeCell ref="T13:U13"/>
    <mergeCell ref="C5:D5"/>
    <mergeCell ref="E5:F5"/>
    <mergeCell ref="T8:U8"/>
    <mergeCell ref="T9:U9"/>
    <mergeCell ref="T10:U10"/>
    <mergeCell ref="T14:U14"/>
    <mergeCell ref="T15:U15"/>
    <mergeCell ref="T16:U16"/>
    <mergeCell ref="T11:U11"/>
    <mergeCell ref="T12:U12"/>
    <mergeCell ref="A3:S3"/>
  </mergeCells>
  <printOptions horizontalCentered="1"/>
  <pageMargins left="1" right="0.5" top="1.5" bottom="1" header="1.5" footer="1"/>
  <pageSetup paperSize="9" scale="94" orientation="landscape" r:id="rId1"/>
  <headerFooter alignWithMargins="0">
    <oddFooter xml:space="preserve">&amp;C&amp;12 26&amp;11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23"/>
  <sheetViews>
    <sheetView rightToLeft="1" view="pageBreakPreview" zoomScale="75" zoomScaleNormal="75" zoomScaleSheetLayoutView="75" workbookViewId="0">
      <selection activeCell="E11" sqref="E11:F11"/>
    </sheetView>
  </sheetViews>
  <sheetFormatPr defaultRowHeight="12.75"/>
  <cols>
    <col min="1" max="1" width="16" customWidth="1"/>
    <col min="2" max="2" width="11.5703125" customWidth="1"/>
    <col min="3" max="3" width="11.85546875" customWidth="1"/>
    <col min="4" max="4" width="10.140625" customWidth="1"/>
    <col min="5" max="5" width="10.7109375" customWidth="1"/>
    <col min="6" max="6" width="10.85546875" customWidth="1"/>
    <col min="7" max="7" width="12" customWidth="1"/>
    <col min="8" max="8" width="9.5703125" customWidth="1"/>
    <col min="9" max="9" width="10.42578125" customWidth="1"/>
    <col min="10" max="10" width="10.7109375" customWidth="1"/>
  </cols>
  <sheetData>
    <row r="1" spans="1:11" s="1" customFormat="1" ht="27.75">
      <c r="A1" s="547" t="s">
        <v>596</v>
      </c>
      <c r="B1" s="547"/>
      <c r="C1" s="547"/>
      <c r="D1" s="547"/>
      <c r="E1" s="547"/>
      <c r="F1" s="547"/>
      <c r="G1" s="547"/>
      <c r="H1" s="547"/>
      <c r="I1" s="547"/>
      <c r="J1" s="547"/>
    </row>
    <row r="2" spans="1:11" ht="24.75" customHeight="1">
      <c r="A2" s="547" t="s">
        <v>597</v>
      </c>
      <c r="B2" s="547"/>
      <c r="C2" s="547"/>
      <c r="D2" s="547"/>
      <c r="E2" s="547"/>
      <c r="F2" s="547"/>
      <c r="G2" s="547"/>
      <c r="H2" s="547"/>
      <c r="I2" s="547"/>
      <c r="J2" s="547"/>
      <c r="K2" s="13"/>
    </row>
    <row r="3" spans="1:11" ht="19.5" customHeight="1">
      <c r="A3" s="547"/>
      <c r="B3" s="547"/>
      <c r="C3" s="547"/>
      <c r="D3" s="547"/>
      <c r="E3" s="547"/>
      <c r="F3" s="547"/>
      <c r="G3" s="547"/>
      <c r="H3" s="547"/>
      <c r="I3" s="547"/>
      <c r="J3" s="547"/>
      <c r="K3" s="13"/>
    </row>
    <row r="4" spans="1:11" ht="20.100000000000001" customHeight="1" thickBot="1">
      <c r="A4" s="699" t="s">
        <v>281</v>
      </c>
      <c r="B4" s="699"/>
      <c r="C4" s="699"/>
      <c r="D4" s="699"/>
      <c r="E4" s="699"/>
      <c r="F4" s="699"/>
      <c r="G4" s="699"/>
      <c r="H4" s="699"/>
      <c r="I4" s="697" t="s">
        <v>420</v>
      </c>
      <c r="J4" s="697"/>
    </row>
    <row r="5" spans="1:11" ht="20.100000000000001" customHeight="1" thickTop="1">
      <c r="A5" s="613" t="s">
        <v>118</v>
      </c>
      <c r="B5" s="613"/>
      <c r="C5" s="608" t="s">
        <v>421</v>
      </c>
      <c r="D5" s="608"/>
      <c r="E5" s="608"/>
      <c r="F5" s="608"/>
      <c r="G5" s="708" t="s">
        <v>803</v>
      </c>
      <c r="H5" s="708"/>
      <c r="I5" s="702" t="s">
        <v>414</v>
      </c>
      <c r="J5" s="702"/>
    </row>
    <row r="6" spans="1:11" ht="20.100000000000001" customHeight="1" thickBot="1">
      <c r="A6" s="614"/>
      <c r="B6" s="614"/>
      <c r="C6" s="711" t="s">
        <v>804</v>
      </c>
      <c r="D6" s="711"/>
      <c r="E6" s="711" t="s">
        <v>805</v>
      </c>
      <c r="F6" s="711"/>
      <c r="G6" s="709"/>
      <c r="H6" s="709"/>
      <c r="I6" s="703"/>
      <c r="J6" s="703"/>
    </row>
    <row r="7" spans="1:11" ht="20.100000000000001" customHeight="1" thickTop="1">
      <c r="A7" s="587" t="s">
        <v>119</v>
      </c>
      <c r="B7" s="587"/>
      <c r="C7" s="713">
        <v>84</v>
      </c>
      <c r="D7" s="713"/>
      <c r="E7" s="713">
        <v>66</v>
      </c>
      <c r="F7" s="713"/>
      <c r="G7" s="710">
        <f>SUM(C7:F7)</f>
        <v>150</v>
      </c>
      <c r="H7" s="710"/>
      <c r="I7" s="704" t="s">
        <v>415</v>
      </c>
      <c r="J7" s="704"/>
    </row>
    <row r="8" spans="1:11" ht="20.100000000000001" customHeight="1">
      <c r="A8" s="712" t="s">
        <v>120</v>
      </c>
      <c r="B8" s="712"/>
      <c r="C8" s="707">
        <v>63</v>
      </c>
      <c r="D8" s="707"/>
      <c r="E8" s="707">
        <v>39</v>
      </c>
      <c r="F8" s="707"/>
      <c r="G8" s="706">
        <f t="shared" ref="G8:G17" si="0">SUM(C8:F8)</f>
        <v>102</v>
      </c>
      <c r="H8" s="706"/>
      <c r="I8" s="700" t="s">
        <v>416</v>
      </c>
      <c r="J8" s="700"/>
    </row>
    <row r="9" spans="1:11" ht="20.100000000000001" customHeight="1">
      <c r="A9" s="712" t="s">
        <v>27</v>
      </c>
      <c r="B9" s="712"/>
      <c r="C9" s="707">
        <v>40</v>
      </c>
      <c r="D9" s="707"/>
      <c r="E9" s="707">
        <v>15</v>
      </c>
      <c r="F9" s="707"/>
      <c r="G9" s="706">
        <f t="shared" si="0"/>
        <v>55</v>
      </c>
      <c r="H9" s="706"/>
      <c r="I9" s="700" t="s">
        <v>357</v>
      </c>
      <c r="J9" s="700"/>
    </row>
    <row r="10" spans="1:11" ht="20.100000000000001" customHeight="1">
      <c r="A10" s="712" t="s">
        <v>3</v>
      </c>
      <c r="B10" s="712"/>
      <c r="C10" s="707">
        <v>10</v>
      </c>
      <c r="D10" s="707"/>
      <c r="E10" s="707">
        <v>1</v>
      </c>
      <c r="F10" s="707"/>
      <c r="G10" s="706">
        <f t="shared" si="0"/>
        <v>11</v>
      </c>
      <c r="H10" s="706"/>
      <c r="I10" s="700" t="s">
        <v>358</v>
      </c>
      <c r="J10" s="700"/>
    </row>
    <row r="11" spans="1:11" ht="20.100000000000001" customHeight="1">
      <c r="A11" s="712" t="s">
        <v>4</v>
      </c>
      <c r="B11" s="712"/>
      <c r="C11" s="707">
        <v>8</v>
      </c>
      <c r="D11" s="707"/>
      <c r="E11" s="707">
        <v>2</v>
      </c>
      <c r="F11" s="707"/>
      <c r="G11" s="706">
        <f t="shared" si="0"/>
        <v>10</v>
      </c>
      <c r="H11" s="706"/>
      <c r="I11" s="700" t="s">
        <v>359</v>
      </c>
      <c r="J11" s="700"/>
    </row>
    <row r="12" spans="1:11" ht="20.100000000000001" customHeight="1">
      <c r="A12" s="712" t="s">
        <v>5</v>
      </c>
      <c r="B12" s="712"/>
      <c r="C12" s="707">
        <v>2</v>
      </c>
      <c r="D12" s="707"/>
      <c r="E12" s="707">
        <v>3</v>
      </c>
      <c r="F12" s="707"/>
      <c r="G12" s="706">
        <f t="shared" si="0"/>
        <v>5</v>
      </c>
      <c r="H12" s="706"/>
      <c r="I12" s="700" t="s">
        <v>360</v>
      </c>
      <c r="J12" s="700"/>
    </row>
    <row r="13" spans="1:11" ht="20.100000000000001" customHeight="1">
      <c r="A13" s="712" t="s">
        <v>6</v>
      </c>
      <c r="B13" s="712"/>
      <c r="C13" s="707">
        <v>5</v>
      </c>
      <c r="D13" s="707"/>
      <c r="E13" s="707">
        <v>4</v>
      </c>
      <c r="F13" s="707"/>
      <c r="G13" s="706">
        <f t="shared" si="0"/>
        <v>9</v>
      </c>
      <c r="H13" s="706"/>
      <c r="I13" s="700" t="s">
        <v>361</v>
      </c>
      <c r="J13" s="700"/>
    </row>
    <row r="14" spans="1:11" ht="20.100000000000001" customHeight="1">
      <c r="A14" s="712" t="s">
        <v>121</v>
      </c>
      <c r="B14" s="712"/>
      <c r="C14" s="707">
        <v>0</v>
      </c>
      <c r="D14" s="707"/>
      <c r="E14" s="707">
        <v>0</v>
      </c>
      <c r="F14" s="707"/>
      <c r="G14" s="706">
        <f t="shared" si="0"/>
        <v>0</v>
      </c>
      <c r="H14" s="706"/>
      <c r="I14" s="700" t="s">
        <v>417</v>
      </c>
      <c r="J14" s="700"/>
    </row>
    <row r="15" spans="1:11" ht="20.100000000000001" customHeight="1">
      <c r="A15" s="712" t="s">
        <v>122</v>
      </c>
      <c r="B15" s="712"/>
      <c r="C15" s="707">
        <v>2</v>
      </c>
      <c r="D15" s="707"/>
      <c r="E15" s="707">
        <v>0</v>
      </c>
      <c r="F15" s="707"/>
      <c r="G15" s="706">
        <f t="shared" si="0"/>
        <v>2</v>
      </c>
      <c r="H15" s="706"/>
      <c r="I15" s="700" t="s">
        <v>418</v>
      </c>
      <c r="J15" s="700"/>
    </row>
    <row r="16" spans="1:11" s="19" customFormat="1" ht="20.100000000000001" customHeight="1">
      <c r="A16" s="712" t="s">
        <v>123</v>
      </c>
      <c r="B16" s="712"/>
      <c r="C16" s="707">
        <v>0</v>
      </c>
      <c r="D16" s="707"/>
      <c r="E16" s="707">
        <v>0</v>
      </c>
      <c r="F16" s="707"/>
      <c r="G16" s="706">
        <f t="shared" si="0"/>
        <v>0</v>
      </c>
      <c r="H16" s="706"/>
      <c r="I16" s="700" t="s">
        <v>419</v>
      </c>
      <c r="J16" s="700"/>
    </row>
    <row r="17" spans="1:10" ht="21.95" customHeight="1" thickBot="1">
      <c r="A17" s="717" t="s">
        <v>38</v>
      </c>
      <c r="B17" s="717"/>
      <c r="C17" s="715">
        <v>0</v>
      </c>
      <c r="D17" s="715"/>
      <c r="E17" s="715">
        <v>0</v>
      </c>
      <c r="F17" s="715"/>
      <c r="G17" s="719">
        <f t="shared" si="0"/>
        <v>0</v>
      </c>
      <c r="H17" s="719"/>
      <c r="I17" s="701" t="s">
        <v>362</v>
      </c>
      <c r="J17" s="701"/>
    </row>
    <row r="18" spans="1:10" ht="25.5" customHeight="1" thickTop="1" thickBot="1">
      <c r="A18" s="716" t="s">
        <v>0</v>
      </c>
      <c r="B18" s="716"/>
      <c r="C18" s="718">
        <f>SUM(C7:D17)</f>
        <v>214</v>
      </c>
      <c r="D18" s="718"/>
      <c r="E18" s="718">
        <f>SUM(E7:F17)</f>
        <v>130</v>
      </c>
      <c r="F18" s="718"/>
      <c r="G18" s="718">
        <f>SUM(G7:H17)</f>
        <v>344</v>
      </c>
      <c r="H18" s="718"/>
      <c r="I18" s="698" t="s">
        <v>329</v>
      </c>
      <c r="J18" s="698"/>
    </row>
    <row r="19" spans="1:10" ht="13.5" thickTop="1">
      <c r="A19" s="714"/>
      <c r="B19" s="714"/>
    </row>
    <row r="20" spans="1:10" ht="15">
      <c r="B20" s="11"/>
      <c r="C20" s="705"/>
      <c r="D20" s="705"/>
      <c r="E20" s="705"/>
      <c r="F20" s="705"/>
      <c r="G20" s="11"/>
    </row>
    <row r="21" spans="1:10" ht="15">
      <c r="B21" s="11"/>
      <c r="C21" s="705"/>
      <c r="D21" s="705"/>
      <c r="E21" s="705"/>
      <c r="F21" s="705"/>
      <c r="G21" s="11"/>
    </row>
    <row r="22" spans="1:10" ht="15">
      <c r="B22" s="11"/>
      <c r="C22" s="705"/>
      <c r="D22" s="705"/>
      <c r="E22" s="705"/>
      <c r="F22" s="705"/>
      <c r="G22" s="11"/>
    </row>
    <row r="23" spans="1:10" ht="15">
      <c r="B23" s="11"/>
      <c r="C23" s="705"/>
      <c r="D23" s="705"/>
      <c r="E23" s="705"/>
      <c r="F23" s="705"/>
      <c r="G23" s="11"/>
    </row>
  </sheetData>
  <mergeCells count="79">
    <mergeCell ref="A16:B16"/>
    <mergeCell ref="C18:D18"/>
    <mergeCell ref="E18:F18"/>
    <mergeCell ref="G18:H18"/>
    <mergeCell ref="C16:D16"/>
    <mergeCell ref="G17:H17"/>
    <mergeCell ref="A5:B6"/>
    <mergeCell ref="C23:D23"/>
    <mergeCell ref="E23:F23"/>
    <mergeCell ref="C21:D21"/>
    <mergeCell ref="E21:F21"/>
    <mergeCell ref="C22:D22"/>
    <mergeCell ref="E22:F22"/>
    <mergeCell ref="A12:B12"/>
    <mergeCell ref="A17:B17"/>
    <mergeCell ref="E12:F12"/>
    <mergeCell ref="C11:D11"/>
    <mergeCell ref="C12:D12"/>
    <mergeCell ref="E13:F13"/>
    <mergeCell ref="C13:D13"/>
    <mergeCell ref="A13:B13"/>
    <mergeCell ref="A14:B14"/>
    <mergeCell ref="A8:B8"/>
    <mergeCell ref="C7:D7"/>
    <mergeCell ref="A19:B19"/>
    <mergeCell ref="C17:D17"/>
    <mergeCell ref="E17:F17"/>
    <mergeCell ref="C9:D9"/>
    <mergeCell ref="E7:F7"/>
    <mergeCell ref="E9:F9"/>
    <mergeCell ref="A7:B7"/>
    <mergeCell ref="C15:D15"/>
    <mergeCell ref="E16:F16"/>
    <mergeCell ref="C14:D14"/>
    <mergeCell ref="E14:F14"/>
    <mergeCell ref="A18:B18"/>
    <mergeCell ref="E15:F15"/>
    <mergeCell ref="A15:B15"/>
    <mergeCell ref="A11:B11"/>
    <mergeCell ref="A9:B9"/>
    <mergeCell ref="A10:B10"/>
    <mergeCell ref="E10:F10"/>
    <mergeCell ref="E11:F11"/>
    <mergeCell ref="C5:F5"/>
    <mergeCell ref="G5:H6"/>
    <mergeCell ref="E8:F8"/>
    <mergeCell ref="C10:D10"/>
    <mergeCell ref="G8:H8"/>
    <mergeCell ref="G7:H7"/>
    <mergeCell ref="C6:D6"/>
    <mergeCell ref="E6:F6"/>
    <mergeCell ref="G10:H10"/>
    <mergeCell ref="I11:J11"/>
    <mergeCell ref="C20:D20"/>
    <mergeCell ref="E20:F20"/>
    <mergeCell ref="G9:H9"/>
    <mergeCell ref="C8:D8"/>
    <mergeCell ref="G11:H11"/>
    <mergeCell ref="G12:H12"/>
    <mergeCell ref="G14:H14"/>
    <mergeCell ref="G13:H13"/>
    <mergeCell ref="G16:H16"/>
    <mergeCell ref="G15:H15"/>
    <mergeCell ref="A2:J3"/>
    <mergeCell ref="I4:J4"/>
    <mergeCell ref="I18:J18"/>
    <mergeCell ref="A4:H4"/>
    <mergeCell ref="A1:J1"/>
    <mergeCell ref="I12:J12"/>
    <mergeCell ref="I13:J13"/>
    <mergeCell ref="I14:J14"/>
    <mergeCell ref="I15:J15"/>
    <mergeCell ref="I16:J16"/>
    <mergeCell ref="I17:J17"/>
    <mergeCell ref="I5:J6"/>
    <mergeCell ref="I7:J7"/>
    <mergeCell ref="I8:J8"/>
    <mergeCell ref="I9:J9"/>
    <mergeCell ref="I10:J10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27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Y17"/>
  <sheetViews>
    <sheetView rightToLeft="1" view="pageBreakPreview" zoomScale="75" zoomScaleNormal="75" zoomScaleSheetLayoutView="75" workbookViewId="0">
      <selection activeCell="I14" sqref="I14"/>
    </sheetView>
  </sheetViews>
  <sheetFormatPr defaultRowHeight="12.75"/>
  <cols>
    <col min="1" max="1" width="10.140625" style="13" customWidth="1"/>
    <col min="2" max="2" width="9.85546875" style="13" customWidth="1"/>
    <col min="3" max="3" width="8.85546875" style="13" customWidth="1"/>
    <col min="4" max="4" width="8.5703125" style="13" customWidth="1"/>
    <col min="5" max="5" width="8" style="13" customWidth="1"/>
    <col min="6" max="6" width="8.140625" style="13" customWidth="1"/>
    <col min="7" max="7" width="8.5703125" style="13" customWidth="1"/>
    <col min="8" max="8" width="8.7109375" style="13" customWidth="1"/>
    <col min="9" max="14" width="9.85546875" style="13" customWidth="1"/>
    <col min="15" max="15" width="9.140625" hidden="1" customWidth="1"/>
    <col min="16" max="16" width="8.42578125" customWidth="1"/>
  </cols>
  <sheetData>
    <row r="1" spans="1:25" s="1" customFormat="1" ht="33" customHeight="1">
      <c r="A1" s="547" t="s">
        <v>598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</row>
    <row r="2" spans="1:25" ht="33.75" customHeight="1">
      <c r="A2" s="547" t="s">
        <v>599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</row>
    <row r="3" spans="1:25" ht="25.5" customHeight="1" thickBot="1">
      <c r="A3" s="309" t="s">
        <v>282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724" t="s">
        <v>519</v>
      </c>
      <c r="O3" s="724"/>
      <c r="P3" s="724"/>
      <c r="Q3" s="724"/>
    </row>
    <row r="4" spans="1:25" ht="25.5" customHeight="1" thickTop="1">
      <c r="A4" s="613" t="s">
        <v>124</v>
      </c>
      <c r="B4" s="608" t="s">
        <v>125</v>
      </c>
      <c r="C4" s="608"/>
      <c r="D4" s="608" t="s">
        <v>126</v>
      </c>
      <c r="E4" s="608"/>
      <c r="F4" s="608" t="s">
        <v>127</v>
      </c>
      <c r="G4" s="608"/>
      <c r="H4" s="608" t="s">
        <v>128</v>
      </c>
      <c r="I4" s="608"/>
      <c r="J4" s="608" t="s">
        <v>129</v>
      </c>
      <c r="K4" s="608"/>
      <c r="L4" s="608" t="s">
        <v>8</v>
      </c>
      <c r="M4" s="608"/>
      <c r="N4" s="608"/>
      <c r="P4" s="541" t="s">
        <v>313</v>
      </c>
      <c r="Q4" s="541"/>
    </row>
    <row r="5" spans="1:25" ht="19.5" customHeight="1">
      <c r="A5" s="614"/>
      <c r="B5" s="725" t="s">
        <v>422</v>
      </c>
      <c r="C5" s="725"/>
      <c r="D5" s="725" t="s">
        <v>423</v>
      </c>
      <c r="E5" s="725"/>
      <c r="F5" s="725" t="s">
        <v>424</v>
      </c>
      <c r="G5" s="725"/>
      <c r="H5" s="725" t="s">
        <v>443</v>
      </c>
      <c r="I5" s="725"/>
      <c r="J5" s="725" t="s">
        <v>425</v>
      </c>
      <c r="K5" s="725"/>
      <c r="L5" s="725" t="s">
        <v>329</v>
      </c>
      <c r="M5" s="725"/>
      <c r="N5" s="725"/>
      <c r="P5" s="544"/>
      <c r="Q5" s="544"/>
    </row>
    <row r="6" spans="1:25" ht="21.75" customHeight="1">
      <c r="A6" s="614"/>
      <c r="B6" s="390" t="s">
        <v>9</v>
      </c>
      <c r="C6" s="390" t="s">
        <v>10</v>
      </c>
      <c r="D6" s="390" t="s">
        <v>9</v>
      </c>
      <c r="E6" s="390" t="s">
        <v>10</v>
      </c>
      <c r="F6" s="390" t="s">
        <v>9</v>
      </c>
      <c r="G6" s="390" t="s">
        <v>10</v>
      </c>
      <c r="H6" s="390" t="s">
        <v>9</v>
      </c>
      <c r="I6" s="390" t="s">
        <v>10</v>
      </c>
      <c r="J6" s="390" t="s">
        <v>9</v>
      </c>
      <c r="K6" s="390" t="s">
        <v>10</v>
      </c>
      <c r="L6" s="390" t="s">
        <v>9</v>
      </c>
      <c r="M6" s="390" t="s">
        <v>10</v>
      </c>
      <c r="N6" s="110" t="s">
        <v>11</v>
      </c>
      <c r="P6" s="544"/>
      <c r="Q6" s="544"/>
    </row>
    <row r="7" spans="1:25" ht="21.75" customHeight="1" thickBot="1">
      <c r="A7" s="615"/>
      <c r="B7" s="312" t="s">
        <v>347</v>
      </c>
      <c r="C7" s="312" t="s">
        <v>348</v>
      </c>
      <c r="D7" s="312" t="s">
        <v>347</v>
      </c>
      <c r="E7" s="312" t="s">
        <v>348</v>
      </c>
      <c r="F7" s="312" t="s">
        <v>347</v>
      </c>
      <c r="G7" s="312" t="s">
        <v>348</v>
      </c>
      <c r="H7" s="312" t="s">
        <v>347</v>
      </c>
      <c r="I7" s="312" t="s">
        <v>348</v>
      </c>
      <c r="J7" s="312" t="s">
        <v>347</v>
      </c>
      <c r="K7" s="312" t="s">
        <v>348</v>
      </c>
      <c r="L7" s="312" t="s">
        <v>347</v>
      </c>
      <c r="M7" s="312" t="s">
        <v>348</v>
      </c>
      <c r="N7" s="312" t="s">
        <v>393</v>
      </c>
      <c r="P7" s="545"/>
      <c r="Q7" s="545"/>
    </row>
    <row r="8" spans="1:25" ht="27.75" customHeight="1" thickTop="1">
      <c r="A8" s="155" t="s">
        <v>29</v>
      </c>
      <c r="B8" s="83">
        <v>4</v>
      </c>
      <c r="C8" s="83">
        <v>2</v>
      </c>
      <c r="D8" s="83">
        <v>6</v>
      </c>
      <c r="E8" s="83">
        <v>0</v>
      </c>
      <c r="F8" s="83">
        <v>1</v>
      </c>
      <c r="G8" s="83">
        <v>1</v>
      </c>
      <c r="H8" s="83">
        <v>2</v>
      </c>
      <c r="I8" s="83">
        <v>2</v>
      </c>
      <c r="J8" s="83">
        <v>0</v>
      </c>
      <c r="K8" s="83">
        <v>0</v>
      </c>
      <c r="L8" s="84">
        <f t="shared" ref="L8:L15" si="0">SUM(J8,H8,F8,D8,B8)</f>
        <v>13</v>
      </c>
      <c r="M8" s="84">
        <f t="shared" ref="M8:M15" si="1">SUM(K8,I8,G8,E8,C8)</f>
        <v>5</v>
      </c>
      <c r="N8" s="84">
        <f t="shared" ref="N8:N15" si="2">SUM(L8:M8)</f>
        <v>18</v>
      </c>
      <c r="O8" s="20"/>
      <c r="P8" s="722" t="s">
        <v>316</v>
      </c>
      <c r="Q8" s="722"/>
    </row>
    <row r="9" spans="1:25" ht="27.75" customHeight="1">
      <c r="A9" s="155" t="s">
        <v>30</v>
      </c>
      <c r="B9" s="58">
        <v>20</v>
      </c>
      <c r="C9" s="58">
        <v>6</v>
      </c>
      <c r="D9" s="58">
        <v>29</v>
      </c>
      <c r="E9" s="58">
        <v>16</v>
      </c>
      <c r="F9" s="58">
        <v>11</v>
      </c>
      <c r="G9" s="58">
        <v>15</v>
      </c>
      <c r="H9" s="58">
        <v>10</v>
      </c>
      <c r="I9" s="58">
        <v>14</v>
      </c>
      <c r="J9" s="58">
        <v>10</v>
      </c>
      <c r="K9" s="58">
        <v>3</v>
      </c>
      <c r="L9" s="82">
        <f t="shared" si="0"/>
        <v>80</v>
      </c>
      <c r="M9" s="82">
        <f t="shared" si="1"/>
        <v>54</v>
      </c>
      <c r="N9" s="82">
        <f t="shared" si="2"/>
        <v>134</v>
      </c>
      <c r="O9" s="20"/>
      <c r="P9" s="722" t="s">
        <v>318</v>
      </c>
      <c r="Q9" s="722"/>
    </row>
    <row r="10" spans="1:25" ht="27.75" customHeight="1">
      <c r="A10" s="155" t="s">
        <v>31</v>
      </c>
      <c r="B10" s="58">
        <v>11</v>
      </c>
      <c r="C10" s="58">
        <v>7</v>
      </c>
      <c r="D10" s="58">
        <v>4</v>
      </c>
      <c r="E10" s="58">
        <v>2</v>
      </c>
      <c r="F10" s="58">
        <v>0</v>
      </c>
      <c r="G10" s="58">
        <v>0</v>
      </c>
      <c r="H10" s="58">
        <v>0</v>
      </c>
      <c r="I10" s="58">
        <v>0</v>
      </c>
      <c r="J10" s="58">
        <v>6</v>
      </c>
      <c r="K10" s="58">
        <v>4</v>
      </c>
      <c r="L10" s="82">
        <f t="shared" si="0"/>
        <v>21</v>
      </c>
      <c r="M10" s="82">
        <f t="shared" si="1"/>
        <v>13</v>
      </c>
      <c r="N10" s="82">
        <f t="shared" si="2"/>
        <v>34</v>
      </c>
      <c r="O10" s="20"/>
      <c r="P10" s="722" t="s">
        <v>320</v>
      </c>
      <c r="Q10" s="722"/>
    </row>
    <row r="11" spans="1:25" ht="27.75" customHeight="1">
      <c r="A11" s="155" t="s">
        <v>32</v>
      </c>
      <c r="B11" s="58">
        <v>7</v>
      </c>
      <c r="C11" s="58">
        <v>8</v>
      </c>
      <c r="D11" s="58">
        <v>6</v>
      </c>
      <c r="E11" s="58">
        <v>0</v>
      </c>
      <c r="F11" s="58">
        <v>6</v>
      </c>
      <c r="G11" s="58">
        <v>8</v>
      </c>
      <c r="H11" s="58">
        <v>1</v>
      </c>
      <c r="I11" s="58">
        <v>3</v>
      </c>
      <c r="J11" s="58">
        <v>0</v>
      </c>
      <c r="K11" s="58">
        <v>0</v>
      </c>
      <c r="L11" s="82">
        <f t="shared" si="0"/>
        <v>20</v>
      </c>
      <c r="M11" s="82">
        <f t="shared" si="1"/>
        <v>19</v>
      </c>
      <c r="N11" s="82">
        <f t="shared" si="2"/>
        <v>39</v>
      </c>
      <c r="O11" s="20"/>
      <c r="P11" s="722" t="s">
        <v>321</v>
      </c>
      <c r="Q11" s="722"/>
    </row>
    <row r="12" spans="1:25" ht="27.75" customHeight="1">
      <c r="A12" s="155" t="s">
        <v>20</v>
      </c>
      <c r="B12" s="58">
        <v>1</v>
      </c>
      <c r="C12" s="58">
        <v>2</v>
      </c>
      <c r="D12" s="58">
        <v>4</v>
      </c>
      <c r="E12" s="58">
        <v>2</v>
      </c>
      <c r="F12" s="58">
        <v>5</v>
      </c>
      <c r="G12" s="58">
        <v>1</v>
      </c>
      <c r="H12" s="58">
        <v>5</v>
      </c>
      <c r="I12" s="58">
        <v>5</v>
      </c>
      <c r="J12" s="58">
        <v>1</v>
      </c>
      <c r="K12" s="58">
        <v>0</v>
      </c>
      <c r="L12" s="82">
        <f t="shared" si="0"/>
        <v>16</v>
      </c>
      <c r="M12" s="82">
        <f t="shared" si="1"/>
        <v>10</v>
      </c>
      <c r="N12" s="82">
        <f t="shared" si="2"/>
        <v>26</v>
      </c>
      <c r="O12" s="20"/>
      <c r="P12" s="722" t="s">
        <v>322</v>
      </c>
      <c r="Q12" s="722"/>
    </row>
    <row r="13" spans="1:25" ht="27.75" customHeight="1">
      <c r="A13" s="155" t="s">
        <v>21</v>
      </c>
      <c r="B13" s="58">
        <v>6</v>
      </c>
      <c r="C13" s="58">
        <v>3</v>
      </c>
      <c r="D13" s="58">
        <v>4</v>
      </c>
      <c r="E13" s="58">
        <v>0</v>
      </c>
      <c r="F13" s="58">
        <v>4</v>
      </c>
      <c r="G13" s="58">
        <v>2</v>
      </c>
      <c r="H13" s="58">
        <v>8</v>
      </c>
      <c r="I13" s="58">
        <v>4</v>
      </c>
      <c r="J13" s="58">
        <v>0</v>
      </c>
      <c r="K13" s="58">
        <v>0</v>
      </c>
      <c r="L13" s="82">
        <f t="shared" si="0"/>
        <v>22</v>
      </c>
      <c r="M13" s="82">
        <f t="shared" si="1"/>
        <v>9</v>
      </c>
      <c r="N13" s="82">
        <f t="shared" si="2"/>
        <v>31</v>
      </c>
      <c r="O13" s="20"/>
      <c r="P13" s="722" t="s">
        <v>323</v>
      </c>
      <c r="Q13" s="722"/>
    </row>
    <row r="14" spans="1:25" ht="27.75" customHeight="1">
      <c r="A14" s="155" t="s">
        <v>36</v>
      </c>
      <c r="B14" s="58">
        <v>3</v>
      </c>
      <c r="C14" s="58">
        <v>2</v>
      </c>
      <c r="D14" s="58">
        <v>6</v>
      </c>
      <c r="E14" s="58">
        <v>0</v>
      </c>
      <c r="F14" s="58">
        <v>4</v>
      </c>
      <c r="G14" s="58">
        <v>1</v>
      </c>
      <c r="H14" s="58">
        <v>3</v>
      </c>
      <c r="I14" s="58">
        <v>2</v>
      </c>
      <c r="J14" s="58">
        <v>0</v>
      </c>
      <c r="K14" s="58">
        <v>1</v>
      </c>
      <c r="L14" s="82">
        <f t="shared" si="0"/>
        <v>16</v>
      </c>
      <c r="M14" s="82">
        <f t="shared" si="1"/>
        <v>6</v>
      </c>
      <c r="N14" s="82">
        <f t="shared" si="2"/>
        <v>22</v>
      </c>
      <c r="O14" s="20"/>
      <c r="P14" s="723" t="s">
        <v>327</v>
      </c>
      <c r="Q14" s="723"/>
    </row>
    <row r="15" spans="1:25" ht="27.75" customHeight="1" thickBot="1">
      <c r="A15" s="165" t="s">
        <v>37</v>
      </c>
      <c r="B15" s="68">
        <v>18</v>
      </c>
      <c r="C15" s="68">
        <v>4</v>
      </c>
      <c r="D15" s="68">
        <v>1</v>
      </c>
      <c r="E15" s="68">
        <v>0</v>
      </c>
      <c r="F15" s="68">
        <v>5</v>
      </c>
      <c r="G15" s="68">
        <v>4</v>
      </c>
      <c r="H15" s="68">
        <v>2</v>
      </c>
      <c r="I15" s="68">
        <v>6</v>
      </c>
      <c r="J15" s="68">
        <v>0</v>
      </c>
      <c r="K15" s="68">
        <v>0</v>
      </c>
      <c r="L15" s="85">
        <f t="shared" si="0"/>
        <v>26</v>
      </c>
      <c r="M15" s="85">
        <f t="shared" si="1"/>
        <v>14</v>
      </c>
      <c r="N15" s="85">
        <f t="shared" si="2"/>
        <v>40</v>
      </c>
      <c r="O15" s="20"/>
      <c r="P15" s="720" t="s">
        <v>328</v>
      </c>
      <c r="Q15" s="720"/>
    </row>
    <row r="16" spans="1:25" ht="27.75" customHeight="1" thickTop="1" thickBot="1">
      <c r="A16" s="166" t="s">
        <v>0</v>
      </c>
      <c r="B16" s="86">
        <f t="shared" ref="B16:N16" si="3">SUM(B8:B15)</f>
        <v>70</v>
      </c>
      <c r="C16" s="86">
        <f t="shared" si="3"/>
        <v>34</v>
      </c>
      <c r="D16" s="86">
        <f t="shared" si="3"/>
        <v>60</v>
      </c>
      <c r="E16" s="86">
        <f t="shared" si="3"/>
        <v>20</v>
      </c>
      <c r="F16" s="86">
        <f t="shared" si="3"/>
        <v>36</v>
      </c>
      <c r="G16" s="86">
        <f t="shared" si="3"/>
        <v>32</v>
      </c>
      <c r="H16" s="86">
        <f t="shared" si="3"/>
        <v>31</v>
      </c>
      <c r="I16" s="86">
        <f t="shared" si="3"/>
        <v>36</v>
      </c>
      <c r="J16" s="86">
        <f t="shared" si="3"/>
        <v>17</v>
      </c>
      <c r="K16" s="86">
        <f t="shared" si="3"/>
        <v>8</v>
      </c>
      <c r="L16" s="86">
        <f t="shared" si="3"/>
        <v>214</v>
      </c>
      <c r="M16" s="86">
        <f t="shared" si="3"/>
        <v>130</v>
      </c>
      <c r="N16" s="86">
        <f t="shared" si="3"/>
        <v>344</v>
      </c>
      <c r="O16" s="20"/>
      <c r="P16" s="721" t="s">
        <v>329</v>
      </c>
      <c r="Q16" s="721"/>
      <c r="R16" s="11"/>
      <c r="S16" s="11"/>
      <c r="T16" s="11"/>
      <c r="U16" s="11"/>
      <c r="V16" s="11"/>
      <c r="W16" s="11"/>
      <c r="X16" s="11"/>
      <c r="Y16" s="11"/>
    </row>
    <row r="17" spans="2:15" ht="21.75" customHeight="1" thickTop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2"/>
      <c r="O17" s="20"/>
    </row>
  </sheetData>
  <mergeCells count="26">
    <mergeCell ref="A1:Q1"/>
    <mergeCell ref="A2:Q2"/>
    <mergeCell ref="N3:Q3"/>
    <mergeCell ref="P12:Q12"/>
    <mergeCell ref="P13:Q13"/>
    <mergeCell ref="D5:E5"/>
    <mergeCell ref="F5:G5"/>
    <mergeCell ref="H5:I5"/>
    <mergeCell ref="J5:K5"/>
    <mergeCell ref="L5:N5"/>
    <mergeCell ref="P4:Q7"/>
    <mergeCell ref="B5:C5"/>
    <mergeCell ref="A4:A7"/>
    <mergeCell ref="H4:I4"/>
    <mergeCell ref="B4:C4"/>
    <mergeCell ref="D4:E4"/>
    <mergeCell ref="F4:G4"/>
    <mergeCell ref="J4:K4"/>
    <mergeCell ref="L4:N4"/>
    <mergeCell ref="P15:Q15"/>
    <mergeCell ref="P16:Q16"/>
    <mergeCell ref="P8:Q8"/>
    <mergeCell ref="P9:Q9"/>
    <mergeCell ref="P10:Q10"/>
    <mergeCell ref="P11:Q11"/>
    <mergeCell ref="P14:Q14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scaleWithDoc="0" alignWithMargins="0">
    <oddFooter>&amp;C&amp;12 28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0"/>
  <sheetViews>
    <sheetView rightToLeft="1" view="pageBreakPreview" zoomScale="75" zoomScaleNormal="100" zoomScaleSheetLayoutView="75" workbookViewId="0">
      <selection activeCell="F32" sqref="F32"/>
    </sheetView>
  </sheetViews>
  <sheetFormatPr defaultRowHeight="12.75"/>
  <cols>
    <col min="1" max="1" width="10.140625" customWidth="1"/>
    <col min="2" max="2" width="20.28515625" customWidth="1"/>
    <col min="3" max="3" width="6.28515625" customWidth="1"/>
    <col min="4" max="4" width="8.140625" customWidth="1"/>
    <col min="5" max="5" width="9.28515625" customWidth="1"/>
    <col min="6" max="6" width="8.140625" customWidth="1"/>
    <col min="7" max="7" width="7" bestFit="1" customWidth="1"/>
    <col min="8" max="8" width="9.85546875" bestFit="1" customWidth="1"/>
    <col min="9" max="9" width="8.5703125" customWidth="1"/>
    <col min="10" max="10" width="7" customWidth="1"/>
    <col min="11" max="11" width="8.8554687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12.5703125" customWidth="1"/>
  </cols>
  <sheetData>
    <row r="1" spans="1:17" s="2" customFormat="1" ht="22.5" customHeight="1"/>
    <row r="2" spans="1:17" s="2" customFormat="1" ht="28.5" customHeight="1">
      <c r="A2" s="547" t="s">
        <v>564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</row>
    <row r="3" spans="1:17" s="2" customFormat="1" ht="28.5" customHeight="1">
      <c r="A3" s="548" t="s">
        <v>565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</row>
    <row r="4" spans="1:17" s="2" customFormat="1" ht="28.5" customHeight="1" thickBot="1">
      <c r="A4" s="554" t="s">
        <v>266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49" t="s">
        <v>508</v>
      </c>
      <c r="Q4" s="549"/>
    </row>
    <row r="5" spans="1:17" s="13" customFormat="1" ht="20.100000000000001" customHeight="1" thickTop="1">
      <c r="A5" s="541" t="s">
        <v>47</v>
      </c>
      <c r="B5" s="541"/>
      <c r="C5" s="555" t="s">
        <v>48</v>
      </c>
      <c r="D5" s="541" t="s">
        <v>252</v>
      </c>
      <c r="E5" s="541"/>
      <c r="F5" s="541"/>
      <c r="G5" s="541" t="s">
        <v>253</v>
      </c>
      <c r="H5" s="541"/>
      <c r="I5" s="541"/>
      <c r="J5" s="541" t="s">
        <v>254</v>
      </c>
      <c r="K5" s="541"/>
      <c r="L5" s="541"/>
      <c r="M5" s="541" t="s">
        <v>255</v>
      </c>
      <c r="N5" s="541"/>
      <c r="O5" s="541"/>
      <c r="P5" s="551" t="s">
        <v>338</v>
      </c>
      <c r="Q5" s="551"/>
    </row>
    <row r="6" spans="1:17" s="13" customFormat="1" ht="20.100000000000001" customHeight="1">
      <c r="A6" s="544"/>
      <c r="B6" s="544"/>
      <c r="C6" s="556"/>
      <c r="D6" s="550" t="s">
        <v>342</v>
      </c>
      <c r="E6" s="550"/>
      <c r="F6" s="550"/>
      <c r="G6" s="550" t="s">
        <v>343</v>
      </c>
      <c r="H6" s="550"/>
      <c r="I6" s="550"/>
      <c r="J6" s="550" t="s">
        <v>344</v>
      </c>
      <c r="K6" s="550"/>
      <c r="L6" s="550"/>
      <c r="M6" s="550" t="s">
        <v>345</v>
      </c>
      <c r="N6" s="550"/>
      <c r="O6" s="550"/>
      <c r="P6" s="552"/>
      <c r="Q6" s="552"/>
    </row>
    <row r="7" spans="1:17" s="13" customFormat="1" ht="24.75" customHeight="1">
      <c r="A7" s="544"/>
      <c r="B7" s="544"/>
      <c r="C7" s="557"/>
      <c r="D7" s="62" t="s">
        <v>9</v>
      </c>
      <c r="E7" s="62" t="s">
        <v>10</v>
      </c>
      <c r="F7" s="62" t="s">
        <v>11</v>
      </c>
      <c r="G7" s="62" t="s">
        <v>9</v>
      </c>
      <c r="H7" s="62" t="s">
        <v>10</v>
      </c>
      <c r="I7" s="438" t="s">
        <v>11</v>
      </c>
      <c r="J7" s="62" t="s">
        <v>9</v>
      </c>
      <c r="K7" s="62" t="s">
        <v>10</v>
      </c>
      <c r="L7" s="438" t="s">
        <v>11</v>
      </c>
      <c r="M7" s="62" t="s">
        <v>9</v>
      </c>
      <c r="N7" s="62" t="s">
        <v>10</v>
      </c>
      <c r="O7" s="438" t="s">
        <v>11</v>
      </c>
      <c r="P7" s="552"/>
      <c r="Q7" s="552"/>
    </row>
    <row r="8" spans="1:17" s="13" customFormat="1" ht="25.5" customHeight="1" thickBot="1">
      <c r="A8" s="545"/>
      <c r="B8" s="545"/>
      <c r="C8" s="259" t="s">
        <v>346</v>
      </c>
      <c r="D8" s="267" t="s">
        <v>347</v>
      </c>
      <c r="E8" s="267" t="s">
        <v>348</v>
      </c>
      <c r="F8" s="267" t="s">
        <v>349</v>
      </c>
      <c r="G8" s="267" t="s">
        <v>347</v>
      </c>
      <c r="H8" s="267" t="s">
        <v>348</v>
      </c>
      <c r="I8" s="277" t="s">
        <v>349</v>
      </c>
      <c r="J8" s="267" t="s">
        <v>347</v>
      </c>
      <c r="K8" s="267" t="s">
        <v>348</v>
      </c>
      <c r="L8" s="277" t="s">
        <v>349</v>
      </c>
      <c r="M8" s="267" t="s">
        <v>347</v>
      </c>
      <c r="N8" s="267" t="s">
        <v>348</v>
      </c>
      <c r="O8" s="277" t="s">
        <v>349</v>
      </c>
      <c r="P8" s="553"/>
      <c r="Q8" s="553"/>
    </row>
    <row r="9" spans="1:17" s="7" customFormat="1" ht="45.75" customHeight="1" thickTop="1">
      <c r="A9" s="562" t="s">
        <v>234</v>
      </c>
      <c r="B9" s="562"/>
      <c r="C9" s="57">
        <v>22</v>
      </c>
      <c r="D9" s="57">
        <v>245</v>
      </c>
      <c r="E9" s="57">
        <v>120</v>
      </c>
      <c r="F9" s="57">
        <f>SUM(D9:E9)</f>
        <v>365</v>
      </c>
      <c r="G9" s="57">
        <v>30</v>
      </c>
      <c r="H9" s="57">
        <v>18</v>
      </c>
      <c r="I9" s="57">
        <f>SUM(G9:H9)</f>
        <v>48</v>
      </c>
      <c r="J9" s="57">
        <v>88</v>
      </c>
      <c r="K9" s="57">
        <v>48</v>
      </c>
      <c r="L9" s="57">
        <f>SUM(J9:K9)</f>
        <v>136</v>
      </c>
      <c r="M9" s="57">
        <v>252</v>
      </c>
      <c r="N9" s="57">
        <v>316</v>
      </c>
      <c r="O9" s="57">
        <f>SUM(M9:N9)</f>
        <v>568</v>
      </c>
      <c r="P9" s="564" t="s">
        <v>339</v>
      </c>
      <c r="Q9" s="564"/>
    </row>
    <row r="10" spans="1:17" s="7" customFormat="1" ht="75" customHeight="1">
      <c r="A10" s="563" t="s">
        <v>246</v>
      </c>
      <c r="B10" s="563"/>
      <c r="C10" s="58">
        <v>11</v>
      </c>
      <c r="D10" s="58">
        <v>214</v>
      </c>
      <c r="E10" s="58">
        <v>130</v>
      </c>
      <c r="F10" s="58">
        <f>SUM(D10:E10)</f>
        <v>344</v>
      </c>
      <c r="G10" s="58">
        <v>99</v>
      </c>
      <c r="H10" s="58">
        <v>69</v>
      </c>
      <c r="I10" s="58">
        <f>SUM(G10:H10)</f>
        <v>168</v>
      </c>
      <c r="J10" s="58">
        <v>176</v>
      </c>
      <c r="K10" s="58">
        <v>117</v>
      </c>
      <c r="L10" s="58">
        <f>SUM(J10:K10)</f>
        <v>293</v>
      </c>
      <c r="M10" s="58">
        <v>274</v>
      </c>
      <c r="N10" s="58">
        <v>100</v>
      </c>
      <c r="O10" s="58">
        <f>SUM(M10:N10)</f>
        <v>374</v>
      </c>
      <c r="P10" s="559" t="s">
        <v>340</v>
      </c>
      <c r="Q10" s="559"/>
    </row>
    <row r="11" spans="1:17" s="7" customFormat="1" ht="69" customHeight="1">
      <c r="A11" s="67" t="s">
        <v>245</v>
      </c>
      <c r="B11" s="67"/>
      <c r="C11" s="58">
        <v>2</v>
      </c>
      <c r="D11" s="58">
        <v>168</v>
      </c>
      <c r="E11" s="58">
        <v>148</v>
      </c>
      <c r="F11" s="58">
        <f>SUM(D11:E11)</f>
        <v>316</v>
      </c>
      <c r="G11" s="58">
        <v>18</v>
      </c>
      <c r="H11" s="58">
        <v>11</v>
      </c>
      <c r="I11" s="58">
        <f>SUM(G11:H11)</f>
        <v>29</v>
      </c>
      <c r="J11" s="58">
        <v>6</v>
      </c>
      <c r="K11" s="58">
        <v>7</v>
      </c>
      <c r="L11" s="58">
        <f>SUM(J11:K11)</f>
        <v>13</v>
      </c>
      <c r="M11" s="58">
        <v>72</v>
      </c>
      <c r="N11" s="58">
        <v>49</v>
      </c>
      <c r="O11" s="58">
        <f>SUM(M11:N11)</f>
        <v>121</v>
      </c>
      <c r="P11" s="559" t="s">
        <v>341</v>
      </c>
      <c r="Q11" s="559"/>
    </row>
    <row r="12" spans="1:17" s="7" customFormat="1" ht="63" customHeight="1" thickBot="1">
      <c r="A12" s="560" t="s">
        <v>238</v>
      </c>
      <c r="B12" s="560"/>
      <c r="C12" s="68">
        <v>63</v>
      </c>
      <c r="D12" s="68">
        <v>2046</v>
      </c>
      <c r="E12" s="68">
        <v>1242</v>
      </c>
      <c r="F12" s="68">
        <f>SUM(D12:E12)</f>
        <v>3288</v>
      </c>
      <c r="G12" s="68">
        <v>328</v>
      </c>
      <c r="H12" s="68">
        <v>293</v>
      </c>
      <c r="I12" s="68">
        <f>SUM(G12:H12)</f>
        <v>621</v>
      </c>
      <c r="J12" s="68">
        <v>228</v>
      </c>
      <c r="K12" s="68">
        <v>201</v>
      </c>
      <c r="L12" s="68">
        <f>SUM(J12:K12)</f>
        <v>429</v>
      </c>
      <c r="M12" s="68">
        <v>677</v>
      </c>
      <c r="N12" s="68">
        <v>894</v>
      </c>
      <c r="O12" s="68">
        <f>SUM(M12:N12)</f>
        <v>1571</v>
      </c>
      <c r="P12" s="565" t="s">
        <v>336</v>
      </c>
      <c r="Q12" s="565"/>
    </row>
    <row r="13" spans="1:17" s="7" customFormat="1" ht="39" customHeight="1" thickTop="1" thickBot="1">
      <c r="A13" s="561" t="s">
        <v>0</v>
      </c>
      <c r="B13" s="561"/>
      <c r="C13" s="69">
        <f>SUM(C9:C12)</f>
        <v>98</v>
      </c>
      <c r="D13" s="70">
        <f t="shared" ref="D13:O13" si="0">SUM(D9:D12)</f>
        <v>2673</v>
      </c>
      <c r="E13" s="70">
        <f t="shared" si="0"/>
        <v>1640</v>
      </c>
      <c r="F13" s="70">
        <f t="shared" si="0"/>
        <v>4313</v>
      </c>
      <c r="G13" s="70">
        <f t="shared" si="0"/>
        <v>475</v>
      </c>
      <c r="H13" s="70">
        <f t="shared" si="0"/>
        <v>391</v>
      </c>
      <c r="I13" s="70">
        <f t="shared" si="0"/>
        <v>866</v>
      </c>
      <c r="J13" s="70">
        <f t="shared" si="0"/>
        <v>498</v>
      </c>
      <c r="K13" s="70">
        <f t="shared" si="0"/>
        <v>373</v>
      </c>
      <c r="L13" s="70">
        <f t="shared" si="0"/>
        <v>871</v>
      </c>
      <c r="M13" s="70">
        <f t="shared" si="0"/>
        <v>1275</v>
      </c>
      <c r="N13" s="70">
        <f t="shared" si="0"/>
        <v>1359</v>
      </c>
      <c r="O13" s="70">
        <f t="shared" si="0"/>
        <v>2634</v>
      </c>
      <c r="P13" s="558" t="s">
        <v>329</v>
      </c>
      <c r="Q13" s="558"/>
    </row>
    <row r="14" spans="1:17" ht="12.75" customHeight="1" thickTop="1">
      <c r="B14" s="8"/>
      <c r="C14" s="8"/>
      <c r="D14" s="8"/>
      <c r="E14" s="8"/>
      <c r="F14" s="8"/>
      <c r="G14" s="8"/>
      <c r="H14" s="8"/>
    </row>
    <row r="15" spans="1:17">
      <c r="B15" s="8"/>
      <c r="C15" s="8"/>
      <c r="D15" s="8"/>
      <c r="E15" s="8"/>
      <c r="F15" s="8"/>
      <c r="G15" s="8"/>
      <c r="H15" s="8"/>
    </row>
    <row r="16" spans="1:17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2:14" ht="15">
      <c r="B17" s="9"/>
      <c r="C17" s="9"/>
      <c r="D17" s="10"/>
      <c r="E17" s="55"/>
      <c r="F17" s="8"/>
      <c r="G17" s="8"/>
      <c r="H17" s="55"/>
      <c r="K17" s="52"/>
      <c r="N17" s="52"/>
    </row>
    <row r="18" spans="2:14" ht="15">
      <c r="B18" s="8"/>
      <c r="C18" s="8"/>
      <c r="D18" s="10"/>
      <c r="E18" s="8"/>
      <c r="F18" s="8"/>
      <c r="G18" s="8"/>
      <c r="H18" s="8"/>
    </row>
    <row r="19" spans="2:14" ht="15">
      <c r="B19" s="8"/>
      <c r="C19" s="8"/>
      <c r="D19" s="10"/>
      <c r="E19" s="8"/>
      <c r="F19" s="8"/>
      <c r="G19" s="8"/>
      <c r="H19" s="8"/>
    </row>
    <row r="20" spans="2:14">
      <c r="B20" s="8"/>
      <c r="C20" s="8"/>
      <c r="D20" s="8"/>
      <c r="E20" s="8"/>
      <c r="F20" s="8"/>
      <c r="G20" s="8"/>
      <c r="H20" s="8"/>
    </row>
  </sheetData>
  <mergeCells count="24">
    <mergeCell ref="P13:Q13"/>
    <mergeCell ref="P11:Q11"/>
    <mergeCell ref="A12:B12"/>
    <mergeCell ref="A13:B13"/>
    <mergeCell ref="A9:B9"/>
    <mergeCell ref="A10:B10"/>
    <mergeCell ref="P9:Q9"/>
    <mergeCell ref="P10:Q10"/>
    <mergeCell ref="P12:Q12"/>
    <mergeCell ref="A2:Q2"/>
    <mergeCell ref="A3:Q3"/>
    <mergeCell ref="P4:Q4"/>
    <mergeCell ref="D6:F6"/>
    <mergeCell ref="G6:I6"/>
    <mergeCell ref="J6:L6"/>
    <mergeCell ref="M6:O6"/>
    <mergeCell ref="P5:Q8"/>
    <mergeCell ref="A4:O4"/>
    <mergeCell ref="C5:C7"/>
    <mergeCell ref="D5:F5"/>
    <mergeCell ref="G5:I5"/>
    <mergeCell ref="J5:L5"/>
    <mergeCell ref="M5:O5"/>
    <mergeCell ref="A5:B8"/>
  </mergeCells>
  <phoneticPr fontId="0" type="noConversion"/>
  <printOptions horizontalCentered="1"/>
  <pageMargins left="0.25" right="0.25" top="1.135" bottom="0.75" header="0.3" footer="0.3"/>
  <pageSetup scale="73" orientation="landscape" r:id="rId1"/>
  <headerFooter alignWithMargins="0">
    <oddFooter xml:space="preserve">&amp;C&amp;"Arial,Bold"&amp;12 &amp;"Arial,Regular"&amp;11 9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19"/>
  <sheetViews>
    <sheetView rightToLeft="1" view="pageBreakPreview" zoomScale="75" zoomScaleNormal="90" zoomScaleSheetLayoutView="75" workbookViewId="0">
      <selection activeCell="F11" sqref="F11"/>
    </sheetView>
  </sheetViews>
  <sheetFormatPr defaultRowHeight="12.75"/>
  <cols>
    <col min="1" max="1" width="16.85546875" style="21" customWidth="1"/>
    <col min="2" max="2" width="6.28515625" customWidth="1"/>
    <col min="3" max="5" width="5.85546875" customWidth="1"/>
    <col min="6" max="6" width="6.28515625" customWidth="1"/>
    <col min="7" max="7" width="5.7109375" customWidth="1"/>
    <col min="8" max="12" width="6.28515625" customWidth="1"/>
    <col min="13" max="13" width="5.5703125" customWidth="1"/>
    <col min="14" max="17" width="6.28515625" customWidth="1"/>
    <col min="18" max="18" width="7.28515625" customWidth="1"/>
    <col min="19" max="19" width="7.85546875" customWidth="1"/>
    <col min="20" max="20" width="8" customWidth="1"/>
    <col min="21" max="21" width="17.28515625" customWidth="1"/>
  </cols>
  <sheetData>
    <row r="1" spans="1:21" s="1" customFormat="1" ht="21" customHeight="1"/>
    <row r="2" spans="1:21" ht="24.75" customHeight="1">
      <c r="A2" s="547" t="s">
        <v>600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</row>
    <row r="3" spans="1:21" ht="43.5" customHeight="1">
      <c r="A3" s="547" t="s">
        <v>601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</row>
    <row r="4" spans="1:21" ht="19.5" customHeight="1" thickBot="1">
      <c r="A4" s="309" t="s">
        <v>283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2" t="s">
        <v>426</v>
      </c>
    </row>
    <row r="5" spans="1:21" ht="19.5" customHeight="1" thickTop="1">
      <c r="A5" s="613" t="s">
        <v>130</v>
      </c>
      <c r="B5" s="726" t="s">
        <v>131</v>
      </c>
      <c r="C5" s="726"/>
      <c r="D5" s="726" t="s">
        <v>62</v>
      </c>
      <c r="E5" s="726"/>
      <c r="F5" s="726" t="s">
        <v>132</v>
      </c>
      <c r="G5" s="726"/>
      <c r="H5" s="726" t="s">
        <v>63</v>
      </c>
      <c r="I5" s="726"/>
      <c r="J5" s="726" t="s">
        <v>133</v>
      </c>
      <c r="K5" s="726"/>
      <c r="L5" s="726" t="s">
        <v>64</v>
      </c>
      <c r="M5" s="726"/>
      <c r="N5" s="726" t="s">
        <v>134</v>
      </c>
      <c r="O5" s="726"/>
      <c r="P5" s="733" t="s">
        <v>242</v>
      </c>
      <c r="Q5" s="733"/>
      <c r="R5" s="613" t="s">
        <v>0</v>
      </c>
      <c r="S5" s="613"/>
      <c r="T5" s="613"/>
      <c r="U5" s="729" t="s">
        <v>427</v>
      </c>
    </row>
    <row r="6" spans="1:21" ht="20.100000000000001" customHeight="1">
      <c r="A6" s="614"/>
      <c r="B6" s="732"/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2"/>
      <c r="O6" s="732"/>
      <c r="P6" s="727" t="s">
        <v>806</v>
      </c>
      <c r="Q6" s="727"/>
      <c r="R6" s="728" t="s">
        <v>329</v>
      </c>
      <c r="S6" s="728"/>
      <c r="T6" s="728"/>
      <c r="U6" s="730"/>
    </row>
    <row r="7" spans="1:21" ht="20.100000000000001" customHeight="1">
      <c r="A7" s="614"/>
      <c r="B7" s="96" t="s">
        <v>9</v>
      </c>
      <c r="C7" s="96" t="s">
        <v>10</v>
      </c>
      <c r="D7" s="96" t="s">
        <v>9</v>
      </c>
      <c r="E7" s="96" t="s">
        <v>10</v>
      </c>
      <c r="F7" s="96" t="s">
        <v>9</v>
      </c>
      <c r="G7" s="96" t="s">
        <v>10</v>
      </c>
      <c r="H7" s="96" t="s">
        <v>9</v>
      </c>
      <c r="I7" s="96" t="s">
        <v>10</v>
      </c>
      <c r="J7" s="96" t="s">
        <v>9</v>
      </c>
      <c r="K7" s="96" t="s">
        <v>10</v>
      </c>
      <c r="L7" s="96" t="s">
        <v>9</v>
      </c>
      <c r="M7" s="96" t="s">
        <v>10</v>
      </c>
      <c r="N7" s="96" t="s">
        <v>9</v>
      </c>
      <c r="O7" s="96" t="s">
        <v>10</v>
      </c>
      <c r="P7" s="96" t="s">
        <v>9</v>
      </c>
      <c r="Q7" s="96" t="s">
        <v>10</v>
      </c>
      <c r="R7" s="96" t="s">
        <v>9</v>
      </c>
      <c r="S7" s="96" t="s">
        <v>10</v>
      </c>
      <c r="T7" s="90" t="s">
        <v>11</v>
      </c>
      <c r="U7" s="730"/>
    </row>
    <row r="8" spans="1:21" ht="27" customHeight="1" thickBot="1">
      <c r="A8" s="614"/>
      <c r="B8" s="308" t="s">
        <v>347</v>
      </c>
      <c r="C8" s="308" t="s">
        <v>348</v>
      </c>
      <c r="D8" s="308" t="s">
        <v>347</v>
      </c>
      <c r="E8" s="308" t="s">
        <v>348</v>
      </c>
      <c r="F8" s="308" t="s">
        <v>347</v>
      </c>
      <c r="G8" s="308" t="s">
        <v>348</v>
      </c>
      <c r="H8" s="308" t="s">
        <v>347</v>
      </c>
      <c r="I8" s="308" t="s">
        <v>348</v>
      </c>
      <c r="J8" s="308" t="s">
        <v>347</v>
      </c>
      <c r="K8" s="308" t="s">
        <v>348</v>
      </c>
      <c r="L8" s="308" t="s">
        <v>347</v>
      </c>
      <c r="M8" s="308" t="s">
        <v>348</v>
      </c>
      <c r="N8" s="308" t="s">
        <v>347</v>
      </c>
      <c r="O8" s="308" t="s">
        <v>348</v>
      </c>
      <c r="P8" s="308" t="s">
        <v>347</v>
      </c>
      <c r="Q8" s="308" t="s">
        <v>348</v>
      </c>
      <c r="R8" s="308" t="s">
        <v>347</v>
      </c>
      <c r="S8" s="308" t="s">
        <v>348</v>
      </c>
      <c r="T8" s="308" t="s">
        <v>393</v>
      </c>
      <c r="U8" s="731"/>
    </row>
    <row r="9" spans="1:21" ht="35.25" customHeight="1" thickTop="1">
      <c r="A9" s="168" t="s">
        <v>135</v>
      </c>
      <c r="B9" s="57">
        <v>5</v>
      </c>
      <c r="C9" s="57">
        <v>2</v>
      </c>
      <c r="D9" s="57">
        <v>4</v>
      </c>
      <c r="E9" s="57">
        <v>2</v>
      </c>
      <c r="F9" s="57">
        <v>1</v>
      </c>
      <c r="G9" s="57">
        <v>0</v>
      </c>
      <c r="H9" s="57">
        <v>3</v>
      </c>
      <c r="I9" s="57">
        <v>1</v>
      </c>
      <c r="J9" s="57">
        <v>8</v>
      </c>
      <c r="K9" s="57">
        <v>1</v>
      </c>
      <c r="L9" s="57">
        <v>8</v>
      </c>
      <c r="M9" s="57">
        <v>2</v>
      </c>
      <c r="N9" s="57">
        <v>7</v>
      </c>
      <c r="O9" s="57">
        <v>10</v>
      </c>
      <c r="P9" s="57">
        <v>2</v>
      </c>
      <c r="Q9" s="57">
        <v>3</v>
      </c>
      <c r="R9" s="57">
        <f>SUM(P9,N9,L9,J9,H9,F9,D9,B9)</f>
        <v>38</v>
      </c>
      <c r="S9" s="57">
        <f>SUM(Q9,O9,M9,K9,I9,G9,E9,C9)</f>
        <v>21</v>
      </c>
      <c r="T9" s="57">
        <f>SUM(R9:S9)</f>
        <v>59</v>
      </c>
      <c r="U9" s="304" t="s">
        <v>428</v>
      </c>
    </row>
    <row r="10" spans="1:21" ht="43.5" customHeight="1">
      <c r="A10" s="118" t="s">
        <v>136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1</v>
      </c>
      <c r="H10" s="58">
        <v>0</v>
      </c>
      <c r="I10" s="58">
        <v>2</v>
      </c>
      <c r="J10" s="58">
        <v>7</v>
      </c>
      <c r="K10" s="58">
        <v>0</v>
      </c>
      <c r="L10" s="58">
        <v>25</v>
      </c>
      <c r="M10" s="58">
        <v>12</v>
      </c>
      <c r="N10" s="58">
        <v>14</v>
      </c>
      <c r="O10" s="58">
        <v>10</v>
      </c>
      <c r="P10" s="58">
        <v>9</v>
      </c>
      <c r="Q10" s="58">
        <v>6</v>
      </c>
      <c r="R10" s="58">
        <f t="shared" ref="R10:R15" si="0">SUM(P10,N10,L10,J10,H10,F10,D10,B10)</f>
        <v>55</v>
      </c>
      <c r="S10" s="58">
        <f t="shared" ref="S10:S15" si="1">SUM(Q10,O10,M10,K10,I10,G10,E10,C10)</f>
        <v>31</v>
      </c>
      <c r="T10" s="58">
        <f t="shared" ref="T10:T15" si="2">SUM(R10:S10)</f>
        <v>86</v>
      </c>
      <c r="U10" s="305" t="s">
        <v>429</v>
      </c>
    </row>
    <row r="11" spans="1:21" ht="28.5" customHeight="1">
      <c r="A11" s="118" t="s">
        <v>137</v>
      </c>
      <c r="B11" s="58">
        <v>0</v>
      </c>
      <c r="C11" s="58">
        <v>2</v>
      </c>
      <c r="D11" s="58">
        <v>1</v>
      </c>
      <c r="E11" s="58">
        <v>0</v>
      </c>
      <c r="F11" s="58">
        <v>6</v>
      </c>
      <c r="G11" s="58">
        <v>6</v>
      </c>
      <c r="H11" s="58">
        <v>11</v>
      </c>
      <c r="I11" s="58">
        <v>7</v>
      </c>
      <c r="J11" s="58">
        <v>13</v>
      </c>
      <c r="K11" s="58">
        <v>6</v>
      </c>
      <c r="L11" s="58">
        <v>7</v>
      </c>
      <c r="M11" s="58">
        <v>4</v>
      </c>
      <c r="N11" s="58">
        <v>10</v>
      </c>
      <c r="O11" s="58">
        <v>4</v>
      </c>
      <c r="P11" s="58">
        <v>12</v>
      </c>
      <c r="Q11" s="58">
        <v>10</v>
      </c>
      <c r="R11" s="58">
        <f t="shared" si="0"/>
        <v>60</v>
      </c>
      <c r="S11" s="58">
        <f t="shared" si="1"/>
        <v>39</v>
      </c>
      <c r="T11" s="58">
        <f t="shared" si="2"/>
        <v>99</v>
      </c>
      <c r="U11" s="305" t="s">
        <v>430</v>
      </c>
    </row>
    <row r="12" spans="1:21" ht="28.5" customHeight="1">
      <c r="A12" s="118" t="s">
        <v>138</v>
      </c>
      <c r="B12" s="58">
        <v>0</v>
      </c>
      <c r="C12" s="58">
        <v>1</v>
      </c>
      <c r="D12" s="58">
        <v>0</v>
      </c>
      <c r="E12" s="58">
        <v>0</v>
      </c>
      <c r="F12" s="58">
        <v>7</v>
      </c>
      <c r="G12" s="58">
        <v>4</v>
      </c>
      <c r="H12" s="58">
        <v>8</v>
      </c>
      <c r="I12" s="58">
        <v>8</v>
      </c>
      <c r="J12" s="58">
        <v>17</v>
      </c>
      <c r="K12" s="58">
        <v>3</v>
      </c>
      <c r="L12" s="58">
        <v>10</v>
      </c>
      <c r="M12" s="58">
        <v>7</v>
      </c>
      <c r="N12" s="58">
        <v>2</v>
      </c>
      <c r="O12" s="58">
        <v>1</v>
      </c>
      <c r="P12" s="58">
        <v>5</v>
      </c>
      <c r="Q12" s="58">
        <v>4</v>
      </c>
      <c r="R12" s="58">
        <f t="shared" si="0"/>
        <v>49</v>
      </c>
      <c r="S12" s="58">
        <f t="shared" si="1"/>
        <v>28</v>
      </c>
      <c r="T12" s="58">
        <f t="shared" si="2"/>
        <v>77</v>
      </c>
      <c r="U12" s="305" t="s">
        <v>431</v>
      </c>
    </row>
    <row r="13" spans="1:21" ht="45.75" customHeight="1">
      <c r="A13" s="118" t="s">
        <v>139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2</v>
      </c>
      <c r="K13" s="58">
        <v>3</v>
      </c>
      <c r="L13" s="58">
        <v>0</v>
      </c>
      <c r="M13" s="58">
        <v>0</v>
      </c>
      <c r="N13" s="58">
        <v>1</v>
      </c>
      <c r="O13" s="58">
        <v>1</v>
      </c>
      <c r="P13" s="58">
        <v>0</v>
      </c>
      <c r="Q13" s="58">
        <v>1</v>
      </c>
      <c r="R13" s="58">
        <f t="shared" si="0"/>
        <v>3</v>
      </c>
      <c r="S13" s="58">
        <f t="shared" si="1"/>
        <v>5</v>
      </c>
      <c r="T13" s="58">
        <f t="shared" si="2"/>
        <v>8</v>
      </c>
      <c r="U13" s="305" t="s">
        <v>432</v>
      </c>
    </row>
    <row r="14" spans="1:21" ht="28.5" customHeight="1">
      <c r="A14" s="118" t="s">
        <v>140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1</v>
      </c>
      <c r="N14" s="58">
        <v>0</v>
      </c>
      <c r="O14" s="58">
        <v>0</v>
      </c>
      <c r="P14" s="58">
        <v>1</v>
      </c>
      <c r="Q14" s="58">
        <v>2</v>
      </c>
      <c r="R14" s="58">
        <f t="shared" si="0"/>
        <v>1</v>
      </c>
      <c r="S14" s="58">
        <f t="shared" si="1"/>
        <v>3</v>
      </c>
      <c r="T14" s="58">
        <f t="shared" si="2"/>
        <v>4</v>
      </c>
      <c r="U14" s="305" t="s">
        <v>433</v>
      </c>
    </row>
    <row r="15" spans="1:21" ht="28.5" customHeight="1" thickBot="1">
      <c r="A15" s="169" t="s">
        <v>38</v>
      </c>
      <c r="B15" s="59">
        <v>0</v>
      </c>
      <c r="C15" s="59">
        <v>0</v>
      </c>
      <c r="D15" s="59">
        <v>0</v>
      </c>
      <c r="E15" s="59">
        <v>1</v>
      </c>
      <c r="F15" s="59">
        <v>3</v>
      </c>
      <c r="G15" s="59">
        <v>0</v>
      </c>
      <c r="H15" s="59">
        <v>3</v>
      </c>
      <c r="I15" s="59">
        <v>0</v>
      </c>
      <c r="J15" s="59">
        <v>1</v>
      </c>
      <c r="K15" s="59">
        <v>0</v>
      </c>
      <c r="L15" s="59">
        <v>1</v>
      </c>
      <c r="M15" s="59">
        <v>1</v>
      </c>
      <c r="N15" s="59">
        <v>0</v>
      </c>
      <c r="O15" s="59">
        <v>1</v>
      </c>
      <c r="P15" s="59">
        <v>0</v>
      </c>
      <c r="Q15" s="59">
        <v>0</v>
      </c>
      <c r="R15" s="59">
        <f t="shared" si="0"/>
        <v>8</v>
      </c>
      <c r="S15" s="59">
        <f t="shared" si="1"/>
        <v>3</v>
      </c>
      <c r="T15" s="59">
        <f t="shared" si="2"/>
        <v>11</v>
      </c>
      <c r="U15" s="310" t="s">
        <v>362</v>
      </c>
    </row>
    <row r="16" spans="1:21" ht="29.25" customHeight="1" thickTop="1" thickBot="1">
      <c r="A16" s="167" t="s">
        <v>0</v>
      </c>
      <c r="B16" s="106">
        <f>SUM(B9:B15)</f>
        <v>5</v>
      </c>
      <c r="C16" s="106">
        <f t="shared" ref="C16:T16" si="3">SUM(C9:C15)</f>
        <v>5</v>
      </c>
      <c r="D16" s="106">
        <f t="shared" si="3"/>
        <v>5</v>
      </c>
      <c r="E16" s="106">
        <f t="shared" si="3"/>
        <v>3</v>
      </c>
      <c r="F16" s="106">
        <f t="shared" si="3"/>
        <v>17</v>
      </c>
      <c r="G16" s="106">
        <f t="shared" si="3"/>
        <v>11</v>
      </c>
      <c r="H16" s="106">
        <f t="shared" si="3"/>
        <v>25</v>
      </c>
      <c r="I16" s="106">
        <f t="shared" si="3"/>
        <v>18</v>
      </c>
      <c r="J16" s="106">
        <f t="shared" si="3"/>
        <v>48</v>
      </c>
      <c r="K16" s="106">
        <f t="shared" si="3"/>
        <v>13</v>
      </c>
      <c r="L16" s="106">
        <f t="shared" si="3"/>
        <v>51</v>
      </c>
      <c r="M16" s="106">
        <f t="shared" si="3"/>
        <v>27</v>
      </c>
      <c r="N16" s="106">
        <f t="shared" si="3"/>
        <v>34</v>
      </c>
      <c r="O16" s="106">
        <f t="shared" si="3"/>
        <v>27</v>
      </c>
      <c r="P16" s="106">
        <f t="shared" si="3"/>
        <v>29</v>
      </c>
      <c r="Q16" s="106">
        <f t="shared" si="3"/>
        <v>26</v>
      </c>
      <c r="R16" s="106">
        <f t="shared" si="3"/>
        <v>214</v>
      </c>
      <c r="S16" s="106">
        <f t="shared" si="3"/>
        <v>130</v>
      </c>
      <c r="T16" s="106">
        <f t="shared" si="3"/>
        <v>344</v>
      </c>
      <c r="U16" s="311" t="s">
        <v>329</v>
      </c>
    </row>
    <row r="17" ht="18" customHeight="1" thickTop="1"/>
    <row r="18" ht="18" customHeight="1"/>
    <row r="19" ht="18" customHeight="1"/>
  </sheetData>
  <mergeCells count="22">
    <mergeCell ref="A2:T2"/>
    <mergeCell ref="H5:I5"/>
    <mergeCell ref="R5:T5"/>
    <mergeCell ref="P5:Q5"/>
    <mergeCell ref="A5:A8"/>
    <mergeCell ref="F5:G5"/>
    <mergeCell ref="L6:M6"/>
    <mergeCell ref="N6:O6"/>
    <mergeCell ref="L5:M5"/>
    <mergeCell ref="J6:K6"/>
    <mergeCell ref="A3:U3"/>
    <mergeCell ref="D6:E6"/>
    <mergeCell ref="D5:E5"/>
    <mergeCell ref="B6:C6"/>
    <mergeCell ref="J5:K5"/>
    <mergeCell ref="F6:G6"/>
    <mergeCell ref="B5:C5"/>
    <mergeCell ref="P6:Q6"/>
    <mergeCell ref="R6:T6"/>
    <mergeCell ref="U5:U8"/>
    <mergeCell ref="H6:I6"/>
    <mergeCell ref="N5:O5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&amp;C&amp;12 29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19"/>
  <sheetViews>
    <sheetView rightToLeft="1" view="pageBreakPreview" zoomScale="75" zoomScaleNormal="75" zoomScaleSheetLayoutView="75" workbookViewId="0">
      <selection activeCell="F11" sqref="F11"/>
    </sheetView>
  </sheetViews>
  <sheetFormatPr defaultRowHeight="12.75"/>
  <cols>
    <col min="1" max="1" width="9.5703125" customWidth="1"/>
    <col min="2" max="2" width="8.140625" customWidth="1"/>
    <col min="3" max="3" width="7" customWidth="1"/>
    <col min="4" max="6" width="8.42578125" customWidth="1"/>
    <col min="7" max="7" width="8.7109375" customWidth="1"/>
    <col min="8" max="8" width="8.42578125" customWidth="1"/>
    <col min="9" max="9" width="8.140625" customWidth="1"/>
    <col min="10" max="10" width="9" customWidth="1"/>
    <col min="11" max="11" width="8.85546875" customWidth="1"/>
    <col min="12" max="12" width="9.42578125" customWidth="1"/>
    <col min="13" max="13" width="9.28515625" customWidth="1"/>
    <col min="14" max="14" width="9.85546875" customWidth="1"/>
    <col min="15" max="15" width="16.42578125" customWidth="1"/>
  </cols>
  <sheetData>
    <row r="1" spans="1:15" s="1" customFormat="1" ht="19.5" customHeight="1"/>
    <row r="2" spans="1:15" s="1" customFormat="1" ht="37.5" customHeight="1">
      <c r="A2" s="531" t="s">
        <v>602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</row>
    <row r="3" spans="1:15" s="1" customFormat="1" ht="25.5" customHeight="1">
      <c r="A3" s="734" t="s">
        <v>603</v>
      </c>
      <c r="B3" s="734"/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</row>
    <row r="4" spans="1:15" ht="25.5" customHeight="1" thickBot="1">
      <c r="A4" s="301" t="s">
        <v>284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2"/>
      <c r="O4" s="302" t="s">
        <v>520</v>
      </c>
    </row>
    <row r="5" spans="1:15" ht="24" customHeight="1" thickTop="1">
      <c r="A5" s="613" t="s">
        <v>1</v>
      </c>
      <c r="B5" s="613" t="s">
        <v>61</v>
      </c>
      <c r="C5" s="613"/>
      <c r="D5" s="613" t="s">
        <v>62</v>
      </c>
      <c r="E5" s="613"/>
      <c r="F5" s="613" t="s">
        <v>63</v>
      </c>
      <c r="G5" s="613"/>
      <c r="H5" s="613" t="s">
        <v>64</v>
      </c>
      <c r="I5" s="613"/>
      <c r="J5" s="613" t="s">
        <v>240</v>
      </c>
      <c r="K5" s="613"/>
      <c r="L5" s="613" t="s">
        <v>0</v>
      </c>
      <c r="M5" s="613"/>
      <c r="N5" s="613"/>
      <c r="O5" s="542" t="s">
        <v>313</v>
      </c>
    </row>
    <row r="6" spans="1:15" ht="20.25" customHeight="1">
      <c r="A6" s="614"/>
      <c r="B6" s="614"/>
      <c r="C6" s="614"/>
      <c r="D6" s="614"/>
      <c r="E6" s="614"/>
      <c r="F6" s="614"/>
      <c r="G6" s="614"/>
      <c r="H6" s="614"/>
      <c r="I6" s="614"/>
      <c r="J6" s="727" t="s">
        <v>808</v>
      </c>
      <c r="K6" s="727"/>
      <c r="L6" s="728" t="s">
        <v>329</v>
      </c>
      <c r="M6" s="728"/>
      <c r="N6" s="728"/>
      <c r="O6" s="543"/>
    </row>
    <row r="7" spans="1:15" ht="23.25" customHeight="1">
      <c r="A7" s="614"/>
      <c r="B7" s="96" t="s">
        <v>9</v>
      </c>
      <c r="C7" s="96" t="s">
        <v>10</v>
      </c>
      <c r="D7" s="96" t="s">
        <v>9</v>
      </c>
      <c r="E7" s="96" t="s">
        <v>10</v>
      </c>
      <c r="F7" s="96" t="s">
        <v>9</v>
      </c>
      <c r="G7" s="96" t="s">
        <v>10</v>
      </c>
      <c r="H7" s="96" t="s">
        <v>9</v>
      </c>
      <c r="I7" s="96" t="s">
        <v>10</v>
      </c>
      <c r="J7" s="96" t="s">
        <v>9</v>
      </c>
      <c r="K7" s="96" t="s">
        <v>10</v>
      </c>
      <c r="L7" s="96" t="s">
        <v>9</v>
      </c>
      <c r="M7" s="96" t="s">
        <v>10</v>
      </c>
      <c r="N7" s="365" t="s">
        <v>46</v>
      </c>
      <c r="O7" s="543"/>
    </row>
    <row r="8" spans="1:15" ht="28.5" customHeight="1" thickBot="1">
      <c r="A8" s="614"/>
      <c r="B8" s="308" t="s">
        <v>347</v>
      </c>
      <c r="C8" s="308" t="s">
        <v>348</v>
      </c>
      <c r="D8" s="308" t="s">
        <v>347</v>
      </c>
      <c r="E8" s="308" t="s">
        <v>348</v>
      </c>
      <c r="F8" s="308" t="s">
        <v>347</v>
      </c>
      <c r="G8" s="308" t="s">
        <v>348</v>
      </c>
      <c r="H8" s="308" t="s">
        <v>347</v>
      </c>
      <c r="I8" s="308" t="s">
        <v>348</v>
      </c>
      <c r="J8" s="308" t="s">
        <v>347</v>
      </c>
      <c r="K8" s="308" t="s">
        <v>348</v>
      </c>
      <c r="L8" s="308" t="s">
        <v>347</v>
      </c>
      <c r="M8" s="308" t="s">
        <v>348</v>
      </c>
      <c r="N8" s="308" t="s">
        <v>349</v>
      </c>
      <c r="O8" s="573"/>
    </row>
    <row r="9" spans="1:15" ht="28.5" customHeight="1" thickTop="1">
      <c r="A9" s="80" t="s">
        <v>28</v>
      </c>
      <c r="B9" s="57" t="s">
        <v>257</v>
      </c>
      <c r="C9" s="445" t="s">
        <v>257</v>
      </c>
      <c r="D9" s="445" t="s">
        <v>257</v>
      </c>
      <c r="E9" s="445" t="s">
        <v>257</v>
      </c>
      <c r="F9" s="445" t="s">
        <v>257</v>
      </c>
      <c r="G9" s="445" t="s">
        <v>257</v>
      </c>
      <c r="H9" s="445" t="s">
        <v>257</v>
      </c>
      <c r="I9" s="445" t="s">
        <v>257</v>
      </c>
      <c r="J9" s="445" t="s">
        <v>257</v>
      </c>
      <c r="K9" s="445" t="s">
        <v>257</v>
      </c>
      <c r="L9" s="445" t="s">
        <v>257</v>
      </c>
      <c r="M9" s="445" t="s">
        <v>257</v>
      </c>
      <c r="N9" s="445" t="s">
        <v>257</v>
      </c>
      <c r="O9" s="283" t="s">
        <v>314</v>
      </c>
    </row>
    <row r="10" spans="1:15" ht="28.5" customHeight="1">
      <c r="A10" s="155" t="s">
        <v>29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2</v>
      </c>
      <c r="H10" s="58">
        <v>0</v>
      </c>
      <c r="I10" s="58">
        <v>0</v>
      </c>
      <c r="J10" s="58">
        <v>2</v>
      </c>
      <c r="K10" s="58">
        <v>1</v>
      </c>
      <c r="L10" s="58">
        <f t="shared" ref="L10:L17" si="0">SUM(J10,H10,F10,D10,B10)</f>
        <v>2</v>
      </c>
      <c r="M10" s="58">
        <f t="shared" ref="M10:M17" si="1">SUM(K10,I10,G10,E10,C10)</f>
        <v>3</v>
      </c>
      <c r="N10" s="58">
        <f t="shared" ref="N10:N17" si="2">SUM(L10:M10)</f>
        <v>5</v>
      </c>
      <c r="O10" s="284" t="s">
        <v>316</v>
      </c>
    </row>
    <row r="11" spans="1:15" ht="28.5" customHeight="1">
      <c r="A11" s="155" t="s">
        <v>30</v>
      </c>
      <c r="B11" s="58">
        <v>0</v>
      </c>
      <c r="C11" s="58">
        <v>0</v>
      </c>
      <c r="D11" s="58">
        <v>6</v>
      </c>
      <c r="E11" s="58">
        <v>5</v>
      </c>
      <c r="F11" s="58">
        <v>10</v>
      </c>
      <c r="G11" s="58">
        <v>9</v>
      </c>
      <c r="H11" s="58">
        <v>18</v>
      </c>
      <c r="I11" s="58">
        <v>15</v>
      </c>
      <c r="J11" s="58">
        <v>5</v>
      </c>
      <c r="K11" s="58">
        <v>8</v>
      </c>
      <c r="L11" s="58">
        <f t="shared" si="0"/>
        <v>39</v>
      </c>
      <c r="M11" s="58">
        <f t="shared" si="1"/>
        <v>37</v>
      </c>
      <c r="N11" s="58">
        <f t="shared" si="2"/>
        <v>76</v>
      </c>
      <c r="O11" s="284" t="s">
        <v>318</v>
      </c>
    </row>
    <row r="12" spans="1:15" ht="28.5" customHeight="1">
      <c r="A12" s="155" t="s">
        <v>31</v>
      </c>
      <c r="B12" s="58">
        <v>0</v>
      </c>
      <c r="C12" s="58">
        <v>0</v>
      </c>
      <c r="D12" s="58">
        <v>0</v>
      </c>
      <c r="E12" s="58">
        <v>0</v>
      </c>
      <c r="F12" s="58">
        <v>1</v>
      </c>
      <c r="G12" s="58">
        <v>1</v>
      </c>
      <c r="H12" s="58">
        <v>8</v>
      </c>
      <c r="I12" s="58">
        <v>0</v>
      </c>
      <c r="J12" s="58">
        <v>4</v>
      </c>
      <c r="K12" s="58">
        <v>0</v>
      </c>
      <c r="L12" s="58">
        <f t="shared" si="0"/>
        <v>13</v>
      </c>
      <c r="M12" s="58">
        <f t="shared" si="1"/>
        <v>1</v>
      </c>
      <c r="N12" s="58">
        <f t="shared" si="2"/>
        <v>14</v>
      </c>
      <c r="O12" s="284" t="s">
        <v>320</v>
      </c>
    </row>
    <row r="13" spans="1:15" ht="28.5" customHeight="1">
      <c r="A13" s="155" t="s">
        <v>32</v>
      </c>
      <c r="B13" s="58">
        <v>0</v>
      </c>
      <c r="C13" s="58">
        <v>0</v>
      </c>
      <c r="D13" s="58">
        <v>0</v>
      </c>
      <c r="E13" s="58">
        <v>0</v>
      </c>
      <c r="F13" s="58">
        <v>5</v>
      </c>
      <c r="G13" s="58">
        <v>4</v>
      </c>
      <c r="H13" s="58">
        <v>1</v>
      </c>
      <c r="I13" s="58">
        <v>1</v>
      </c>
      <c r="J13" s="58">
        <v>0</v>
      </c>
      <c r="K13" s="58">
        <v>0</v>
      </c>
      <c r="L13" s="58">
        <f t="shared" si="0"/>
        <v>6</v>
      </c>
      <c r="M13" s="58">
        <f t="shared" si="1"/>
        <v>5</v>
      </c>
      <c r="N13" s="58">
        <f t="shared" si="2"/>
        <v>11</v>
      </c>
      <c r="O13" s="284" t="s">
        <v>321</v>
      </c>
    </row>
    <row r="14" spans="1:15" ht="28.5" customHeight="1">
      <c r="A14" s="155" t="s">
        <v>20</v>
      </c>
      <c r="B14" s="58">
        <v>1</v>
      </c>
      <c r="C14" s="58">
        <v>0</v>
      </c>
      <c r="D14" s="58">
        <v>0</v>
      </c>
      <c r="E14" s="58">
        <v>0</v>
      </c>
      <c r="F14" s="58">
        <v>5</v>
      </c>
      <c r="G14" s="58">
        <v>2</v>
      </c>
      <c r="H14" s="58">
        <v>8</v>
      </c>
      <c r="I14" s="58">
        <v>1</v>
      </c>
      <c r="J14" s="58">
        <v>0</v>
      </c>
      <c r="K14" s="58">
        <v>2</v>
      </c>
      <c r="L14" s="58">
        <f t="shared" si="0"/>
        <v>14</v>
      </c>
      <c r="M14" s="58">
        <f t="shared" si="1"/>
        <v>5</v>
      </c>
      <c r="N14" s="58">
        <f t="shared" si="2"/>
        <v>19</v>
      </c>
      <c r="O14" s="284" t="s">
        <v>322</v>
      </c>
    </row>
    <row r="15" spans="1:15" ht="28.5" customHeight="1">
      <c r="A15" s="155" t="s">
        <v>21</v>
      </c>
      <c r="B15" s="58">
        <v>0</v>
      </c>
      <c r="C15" s="58">
        <v>0</v>
      </c>
      <c r="D15" s="58">
        <v>2</v>
      </c>
      <c r="E15" s="58">
        <v>3</v>
      </c>
      <c r="F15" s="58">
        <v>1</v>
      </c>
      <c r="G15" s="58">
        <v>2</v>
      </c>
      <c r="H15" s="58">
        <v>0</v>
      </c>
      <c r="I15" s="58">
        <v>3</v>
      </c>
      <c r="J15" s="58">
        <v>3</v>
      </c>
      <c r="K15" s="58">
        <v>2</v>
      </c>
      <c r="L15" s="58">
        <f t="shared" si="0"/>
        <v>6</v>
      </c>
      <c r="M15" s="58">
        <f t="shared" si="1"/>
        <v>10</v>
      </c>
      <c r="N15" s="58">
        <f t="shared" si="2"/>
        <v>16</v>
      </c>
      <c r="O15" s="284" t="s">
        <v>323</v>
      </c>
    </row>
    <row r="16" spans="1:15" ht="28.5" customHeight="1">
      <c r="A16" s="155" t="s">
        <v>36</v>
      </c>
      <c r="B16" s="58">
        <v>0</v>
      </c>
      <c r="C16" s="58">
        <v>0</v>
      </c>
      <c r="D16" s="58">
        <v>1</v>
      </c>
      <c r="E16" s="58">
        <v>0</v>
      </c>
      <c r="F16" s="58">
        <v>3</v>
      </c>
      <c r="G16" s="58">
        <v>0</v>
      </c>
      <c r="H16" s="58">
        <v>4</v>
      </c>
      <c r="I16" s="58">
        <v>0</v>
      </c>
      <c r="J16" s="58">
        <v>0</v>
      </c>
      <c r="K16" s="58">
        <v>1</v>
      </c>
      <c r="L16" s="58">
        <f t="shared" si="0"/>
        <v>8</v>
      </c>
      <c r="M16" s="58">
        <f t="shared" si="1"/>
        <v>1</v>
      </c>
      <c r="N16" s="58">
        <f t="shared" si="2"/>
        <v>9</v>
      </c>
      <c r="O16" s="284" t="s">
        <v>327</v>
      </c>
    </row>
    <row r="17" spans="1:15" ht="28.5" customHeight="1" thickBot="1">
      <c r="A17" s="156" t="s">
        <v>37</v>
      </c>
      <c r="B17" s="59">
        <v>0</v>
      </c>
      <c r="C17" s="59">
        <v>0</v>
      </c>
      <c r="D17" s="59">
        <v>1</v>
      </c>
      <c r="E17" s="59">
        <v>0</v>
      </c>
      <c r="F17" s="59">
        <v>5</v>
      </c>
      <c r="G17" s="59">
        <v>0</v>
      </c>
      <c r="H17" s="59">
        <v>2</v>
      </c>
      <c r="I17" s="59">
        <v>4</v>
      </c>
      <c r="J17" s="59">
        <v>3</v>
      </c>
      <c r="K17" s="59">
        <v>3</v>
      </c>
      <c r="L17" s="59">
        <f t="shared" si="0"/>
        <v>11</v>
      </c>
      <c r="M17" s="59">
        <f t="shared" si="1"/>
        <v>7</v>
      </c>
      <c r="N17" s="59">
        <f t="shared" si="2"/>
        <v>18</v>
      </c>
      <c r="O17" s="341" t="s">
        <v>328</v>
      </c>
    </row>
    <row r="18" spans="1:15" ht="29.25" thickTop="1" thickBot="1">
      <c r="A18" s="154" t="s">
        <v>0</v>
      </c>
      <c r="B18" s="98">
        <f>SUM(B9:B17)</f>
        <v>1</v>
      </c>
      <c r="C18" s="98">
        <f>SUM(C9:C17)</f>
        <v>0</v>
      </c>
      <c r="D18" s="98">
        <f t="shared" ref="D18:K18" si="3">SUM(D9:D17)</f>
        <v>10</v>
      </c>
      <c r="E18" s="98">
        <f t="shared" si="3"/>
        <v>8</v>
      </c>
      <c r="F18" s="98">
        <f t="shared" si="3"/>
        <v>30</v>
      </c>
      <c r="G18" s="98">
        <f t="shared" si="3"/>
        <v>20</v>
      </c>
      <c r="H18" s="98">
        <f t="shared" si="3"/>
        <v>41</v>
      </c>
      <c r="I18" s="98">
        <f t="shared" si="3"/>
        <v>24</v>
      </c>
      <c r="J18" s="98">
        <f t="shared" si="3"/>
        <v>17</v>
      </c>
      <c r="K18" s="98">
        <f t="shared" si="3"/>
        <v>17</v>
      </c>
      <c r="L18" s="98">
        <f>SUM(L9:L17)</f>
        <v>99</v>
      </c>
      <c r="M18" s="98">
        <f>SUM(M9:M17)</f>
        <v>69</v>
      </c>
      <c r="N18" s="98">
        <f>SUM(N9:N17)</f>
        <v>168</v>
      </c>
      <c r="O18" s="281" t="s">
        <v>329</v>
      </c>
    </row>
    <row r="19" spans="1:15" ht="13.5" thickTop="1"/>
  </sheetData>
  <mergeCells count="16">
    <mergeCell ref="A2:O2"/>
    <mergeCell ref="B5:C5"/>
    <mergeCell ref="L5:N5"/>
    <mergeCell ref="J5:K5"/>
    <mergeCell ref="A5:A8"/>
    <mergeCell ref="A3:O3"/>
    <mergeCell ref="O5:O8"/>
    <mergeCell ref="B6:C6"/>
    <mergeCell ref="D6:E6"/>
    <mergeCell ref="F6:G6"/>
    <mergeCell ref="H6:I6"/>
    <mergeCell ref="J6:K6"/>
    <mergeCell ref="L6:N6"/>
    <mergeCell ref="D5:E5"/>
    <mergeCell ref="H5:I5"/>
    <mergeCell ref="F5:G5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30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18"/>
  <sheetViews>
    <sheetView rightToLeft="1" view="pageBreakPreview" zoomScale="75" zoomScaleNormal="100" zoomScaleSheetLayoutView="75" workbookViewId="0">
      <selection activeCell="F11" sqref="F11"/>
    </sheetView>
  </sheetViews>
  <sheetFormatPr defaultRowHeight="12.75"/>
  <cols>
    <col min="1" max="1" width="8.85546875" customWidth="1"/>
    <col min="2" max="2" width="6.42578125" customWidth="1"/>
    <col min="3" max="3" width="7.140625" customWidth="1"/>
    <col min="4" max="5" width="6.5703125" customWidth="1"/>
    <col min="6" max="9" width="7.5703125" customWidth="1"/>
    <col min="10" max="10" width="7" customWidth="1"/>
    <col min="11" max="11" width="7.140625" customWidth="1"/>
    <col min="12" max="13" width="7.5703125" customWidth="1"/>
    <col min="14" max="15" width="7.140625" customWidth="1"/>
    <col min="16" max="18" width="7.5703125" customWidth="1"/>
    <col min="19" max="19" width="15.7109375" customWidth="1"/>
  </cols>
  <sheetData>
    <row r="1" spans="1:21" s="1" customFormat="1" ht="26.25" customHeight="1">
      <c r="A1" s="531" t="s">
        <v>604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</row>
    <row r="2" spans="1:21" ht="24.75" customHeight="1">
      <c r="A2" s="531" t="s">
        <v>603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</row>
    <row r="3" spans="1:21" ht="22.5" customHeight="1" thickBot="1">
      <c r="A3" s="301" t="s">
        <v>285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2" t="s">
        <v>434</v>
      </c>
    </row>
    <row r="4" spans="1:21" ht="26.25" customHeight="1" thickTop="1">
      <c r="A4" s="613" t="s">
        <v>1</v>
      </c>
      <c r="B4" s="613" t="s">
        <v>156</v>
      </c>
      <c r="C4" s="613"/>
      <c r="D4" s="613" t="s">
        <v>105</v>
      </c>
      <c r="E4" s="613"/>
      <c r="F4" s="613" t="s">
        <v>157</v>
      </c>
      <c r="G4" s="613"/>
      <c r="H4" s="613" t="s">
        <v>111</v>
      </c>
      <c r="I4" s="613"/>
      <c r="J4" s="613" t="s">
        <v>158</v>
      </c>
      <c r="K4" s="613"/>
      <c r="L4" s="613" t="s">
        <v>159</v>
      </c>
      <c r="M4" s="613"/>
      <c r="N4" s="613" t="s">
        <v>160</v>
      </c>
      <c r="O4" s="613"/>
      <c r="P4" s="613" t="s">
        <v>0</v>
      </c>
      <c r="Q4" s="613"/>
      <c r="R4" s="613"/>
      <c r="S4" s="541" t="s">
        <v>313</v>
      </c>
    </row>
    <row r="5" spans="1:21" ht="64.5" customHeight="1">
      <c r="A5" s="614"/>
      <c r="B5" s="735" t="s">
        <v>397</v>
      </c>
      <c r="C5" s="735"/>
      <c r="D5" s="735" t="s">
        <v>396</v>
      </c>
      <c r="E5" s="735"/>
      <c r="F5" s="735" t="s">
        <v>405</v>
      </c>
      <c r="G5" s="735"/>
      <c r="H5" s="735" t="s">
        <v>435</v>
      </c>
      <c r="I5" s="735"/>
      <c r="J5" s="735" t="s">
        <v>400</v>
      </c>
      <c r="K5" s="735"/>
      <c r="L5" s="735" t="s">
        <v>401</v>
      </c>
      <c r="M5" s="735"/>
      <c r="N5" s="735" t="s">
        <v>362</v>
      </c>
      <c r="O5" s="735"/>
      <c r="P5" s="736" t="s">
        <v>329</v>
      </c>
      <c r="Q5" s="736"/>
      <c r="R5" s="736"/>
      <c r="S5" s="544"/>
    </row>
    <row r="6" spans="1:21" ht="20.25" customHeight="1">
      <c r="A6" s="614"/>
      <c r="B6" s="96" t="s">
        <v>9</v>
      </c>
      <c r="C6" s="96" t="s">
        <v>10</v>
      </c>
      <c r="D6" s="96" t="s">
        <v>9</v>
      </c>
      <c r="E6" s="96" t="s">
        <v>10</v>
      </c>
      <c r="F6" s="96" t="s">
        <v>9</v>
      </c>
      <c r="G6" s="96" t="s">
        <v>10</v>
      </c>
      <c r="H6" s="96" t="s">
        <v>9</v>
      </c>
      <c r="I6" s="96" t="s">
        <v>10</v>
      </c>
      <c r="J6" s="96" t="s">
        <v>9</v>
      </c>
      <c r="K6" s="96" t="s">
        <v>10</v>
      </c>
      <c r="L6" s="96" t="s">
        <v>9</v>
      </c>
      <c r="M6" s="96" t="s">
        <v>10</v>
      </c>
      <c r="N6" s="96" t="s">
        <v>9</v>
      </c>
      <c r="O6" s="96" t="s">
        <v>10</v>
      </c>
      <c r="P6" s="475" t="s">
        <v>9</v>
      </c>
      <c r="Q6" s="475" t="s">
        <v>10</v>
      </c>
      <c r="R6" s="110" t="s">
        <v>46</v>
      </c>
      <c r="S6" s="544"/>
    </row>
    <row r="7" spans="1:21" ht="20.25" customHeight="1" thickBot="1">
      <c r="A7" s="615"/>
      <c r="B7" s="312" t="s">
        <v>347</v>
      </c>
      <c r="C7" s="312" t="s">
        <v>348</v>
      </c>
      <c r="D7" s="312" t="s">
        <v>347</v>
      </c>
      <c r="E7" s="312" t="s">
        <v>348</v>
      </c>
      <c r="F7" s="312" t="s">
        <v>347</v>
      </c>
      <c r="G7" s="312" t="s">
        <v>348</v>
      </c>
      <c r="H7" s="312" t="s">
        <v>347</v>
      </c>
      <c r="I7" s="312" t="s">
        <v>348</v>
      </c>
      <c r="J7" s="312" t="s">
        <v>347</v>
      </c>
      <c r="K7" s="312" t="s">
        <v>348</v>
      </c>
      <c r="L7" s="312" t="s">
        <v>347</v>
      </c>
      <c r="M7" s="312" t="s">
        <v>348</v>
      </c>
      <c r="N7" s="312" t="s">
        <v>347</v>
      </c>
      <c r="O7" s="312" t="s">
        <v>348</v>
      </c>
      <c r="P7" s="312" t="s">
        <v>347</v>
      </c>
      <c r="Q7" s="312" t="s">
        <v>348</v>
      </c>
      <c r="R7" s="312" t="s">
        <v>349</v>
      </c>
      <c r="S7" s="545"/>
    </row>
    <row r="8" spans="1:21" ht="29.25" customHeight="1" thickTop="1">
      <c r="A8" s="80" t="s">
        <v>28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41</v>
      </c>
      <c r="O8" s="57">
        <v>30</v>
      </c>
      <c r="P8" s="57">
        <f>SUM(N8,L8,J8,H8,F8,D8,B8)</f>
        <v>41</v>
      </c>
      <c r="Q8" s="57">
        <f>SUM(O8,M8,K8,I8,G8,E8,C8)</f>
        <v>30</v>
      </c>
      <c r="R8" s="57">
        <f>SUM(P8:Q8)</f>
        <v>71</v>
      </c>
      <c r="S8" s="283" t="s">
        <v>314</v>
      </c>
      <c r="U8" s="13"/>
    </row>
    <row r="9" spans="1:21" ht="29.25" customHeight="1">
      <c r="A9" s="155" t="s">
        <v>29</v>
      </c>
      <c r="B9" s="58">
        <v>3</v>
      </c>
      <c r="C9" s="58">
        <v>2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1</v>
      </c>
      <c r="O9" s="58">
        <v>0</v>
      </c>
      <c r="P9" s="58">
        <f t="shared" ref="P9:P16" si="0">SUM(N9,L9,J9,H9,F9,D9,B9)</f>
        <v>4</v>
      </c>
      <c r="Q9" s="58">
        <f t="shared" ref="Q9:Q16" si="1">SUM(O9,M9,K9,I9,G9,E9,C9)</f>
        <v>2</v>
      </c>
      <c r="R9" s="58">
        <f t="shared" ref="R9:R16" si="2">SUM(P9:Q9)</f>
        <v>6</v>
      </c>
      <c r="S9" s="284" t="s">
        <v>316</v>
      </c>
      <c r="U9" s="13"/>
    </row>
    <row r="10" spans="1:21" ht="29.25" customHeight="1">
      <c r="A10" s="155" t="s">
        <v>30</v>
      </c>
      <c r="B10" s="58">
        <v>6</v>
      </c>
      <c r="C10" s="58">
        <v>11</v>
      </c>
      <c r="D10" s="58">
        <v>4</v>
      </c>
      <c r="E10" s="58">
        <v>10</v>
      </c>
      <c r="F10" s="58">
        <v>0</v>
      </c>
      <c r="G10" s="58">
        <v>0</v>
      </c>
      <c r="H10" s="58">
        <v>1</v>
      </c>
      <c r="I10" s="58">
        <v>2</v>
      </c>
      <c r="J10" s="58">
        <v>29</v>
      </c>
      <c r="K10" s="58">
        <v>20</v>
      </c>
      <c r="L10" s="58">
        <v>0</v>
      </c>
      <c r="M10" s="58">
        <v>0</v>
      </c>
      <c r="N10" s="58">
        <v>9</v>
      </c>
      <c r="O10" s="58">
        <v>11</v>
      </c>
      <c r="P10" s="58">
        <f t="shared" si="0"/>
        <v>49</v>
      </c>
      <c r="Q10" s="58">
        <f t="shared" si="1"/>
        <v>54</v>
      </c>
      <c r="R10" s="58">
        <f t="shared" si="2"/>
        <v>103</v>
      </c>
      <c r="S10" s="284" t="s">
        <v>318</v>
      </c>
    </row>
    <row r="11" spans="1:21" ht="29.25" customHeight="1">
      <c r="A11" s="155" t="s">
        <v>31</v>
      </c>
      <c r="B11" s="58">
        <v>4</v>
      </c>
      <c r="C11" s="58">
        <v>0</v>
      </c>
      <c r="D11" s="58">
        <v>1</v>
      </c>
      <c r="E11" s="58">
        <v>0</v>
      </c>
      <c r="F11" s="58">
        <v>5</v>
      </c>
      <c r="G11" s="58">
        <v>1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1</v>
      </c>
      <c r="O11" s="58">
        <v>1</v>
      </c>
      <c r="P11" s="58">
        <f t="shared" si="0"/>
        <v>11</v>
      </c>
      <c r="Q11" s="58">
        <f t="shared" si="1"/>
        <v>2</v>
      </c>
      <c r="R11" s="58">
        <f t="shared" si="2"/>
        <v>13</v>
      </c>
      <c r="S11" s="284" t="s">
        <v>320</v>
      </c>
    </row>
    <row r="12" spans="1:21" ht="27" customHeight="1">
      <c r="A12" s="155" t="s">
        <v>32</v>
      </c>
      <c r="B12" s="58">
        <v>2</v>
      </c>
      <c r="C12" s="58">
        <v>0</v>
      </c>
      <c r="D12" s="58">
        <v>1</v>
      </c>
      <c r="E12" s="58">
        <v>1</v>
      </c>
      <c r="F12" s="58">
        <v>1</v>
      </c>
      <c r="G12" s="58">
        <v>0</v>
      </c>
      <c r="H12" s="58">
        <v>0</v>
      </c>
      <c r="I12" s="58">
        <v>0</v>
      </c>
      <c r="J12" s="58">
        <v>4</v>
      </c>
      <c r="K12" s="58">
        <v>7</v>
      </c>
      <c r="L12" s="58">
        <v>0</v>
      </c>
      <c r="M12" s="58">
        <v>0</v>
      </c>
      <c r="N12" s="58">
        <v>0</v>
      </c>
      <c r="O12" s="58">
        <v>0</v>
      </c>
      <c r="P12" s="58">
        <f t="shared" si="0"/>
        <v>8</v>
      </c>
      <c r="Q12" s="58">
        <f t="shared" si="1"/>
        <v>8</v>
      </c>
      <c r="R12" s="58">
        <f t="shared" si="2"/>
        <v>16</v>
      </c>
      <c r="S12" s="284" t="s">
        <v>321</v>
      </c>
    </row>
    <row r="13" spans="1:21" ht="29.25" customHeight="1">
      <c r="A13" s="155" t="s">
        <v>20</v>
      </c>
      <c r="B13" s="58">
        <v>1</v>
      </c>
      <c r="C13" s="58">
        <v>0</v>
      </c>
      <c r="D13" s="58">
        <v>9</v>
      </c>
      <c r="E13" s="58">
        <v>4</v>
      </c>
      <c r="F13" s="58">
        <v>13</v>
      </c>
      <c r="G13" s="58">
        <v>1</v>
      </c>
      <c r="H13" s="58">
        <v>1</v>
      </c>
      <c r="I13" s="58">
        <v>0</v>
      </c>
      <c r="J13" s="58">
        <v>1</v>
      </c>
      <c r="K13" s="58">
        <v>0</v>
      </c>
      <c r="L13" s="58">
        <v>0</v>
      </c>
      <c r="M13" s="58">
        <v>0</v>
      </c>
      <c r="N13" s="58">
        <v>1</v>
      </c>
      <c r="O13" s="58">
        <v>0</v>
      </c>
      <c r="P13" s="58">
        <f t="shared" si="0"/>
        <v>26</v>
      </c>
      <c r="Q13" s="58">
        <f t="shared" si="1"/>
        <v>5</v>
      </c>
      <c r="R13" s="58">
        <f t="shared" si="2"/>
        <v>31</v>
      </c>
      <c r="S13" s="284" t="s">
        <v>322</v>
      </c>
    </row>
    <row r="14" spans="1:21" ht="29.25" customHeight="1">
      <c r="A14" s="155" t="s">
        <v>21</v>
      </c>
      <c r="B14" s="58">
        <v>2</v>
      </c>
      <c r="C14" s="58">
        <v>2</v>
      </c>
      <c r="D14" s="58">
        <v>6</v>
      </c>
      <c r="E14" s="58">
        <v>1</v>
      </c>
      <c r="F14" s="58">
        <v>0</v>
      </c>
      <c r="G14" s="58">
        <v>1</v>
      </c>
      <c r="H14" s="58">
        <v>0</v>
      </c>
      <c r="I14" s="58">
        <v>0</v>
      </c>
      <c r="J14" s="58">
        <v>2</v>
      </c>
      <c r="K14" s="58">
        <v>0</v>
      </c>
      <c r="L14" s="58">
        <v>5</v>
      </c>
      <c r="M14" s="58">
        <v>0</v>
      </c>
      <c r="N14" s="58">
        <v>1</v>
      </c>
      <c r="O14" s="58">
        <v>0</v>
      </c>
      <c r="P14" s="58">
        <f t="shared" si="0"/>
        <v>16</v>
      </c>
      <c r="Q14" s="58">
        <f t="shared" si="1"/>
        <v>4</v>
      </c>
      <c r="R14" s="58">
        <f t="shared" si="2"/>
        <v>20</v>
      </c>
      <c r="S14" s="284" t="s">
        <v>323</v>
      </c>
    </row>
    <row r="15" spans="1:21" ht="29.25" customHeight="1">
      <c r="A15" s="155" t="s">
        <v>36</v>
      </c>
      <c r="B15" s="58">
        <v>6</v>
      </c>
      <c r="C15" s="58">
        <v>0</v>
      </c>
      <c r="D15" s="58">
        <v>0</v>
      </c>
      <c r="E15" s="58">
        <v>0</v>
      </c>
      <c r="F15" s="58">
        <v>4</v>
      </c>
      <c r="G15" s="58">
        <v>3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f t="shared" si="0"/>
        <v>10</v>
      </c>
      <c r="Q15" s="58">
        <f t="shared" si="1"/>
        <v>3</v>
      </c>
      <c r="R15" s="58">
        <f t="shared" si="2"/>
        <v>13</v>
      </c>
      <c r="S15" s="284" t="s">
        <v>327</v>
      </c>
    </row>
    <row r="16" spans="1:21" ht="29.25" customHeight="1" thickBot="1">
      <c r="A16" s="165" t="s">
        <v>37</v>
      </c>
      <c r="B16" s="68">
        <v>5</v>
      </c>
      <c r="C16" s="68">
        <v>4</v>
      </c>
      <c r="D16" s="68">
        <v>0</v>
      </c>
      <c r="E16" s="68">
        <v>0</v>
      </c>
      <c r="F16" s="68">
        <v>0</v>
      </c>
      <c r="G16" s="68">
        <v>0</v>
      </c>
      <c r="H16" s="68">
        <v>1</v>
      </c>
      <c r="I16" s="68">
        <v>0</v>
      </c>
      <c r="J16" s="68">
        <v>4</v>
      </c>
      <c r="K16" s="68">
        <v>5</v>
      </c>
      <c r="L16" s="68">
        <v>1</v>
      </c>
      <c r="M16" s="68">
        <v>0</v>
      </c>
      <c r="N16" s="68">
        <v>0</v>
      </c>
      <c r="O16" s="68">
        <v>0</v>
      </c>
      <c r="P16" s="68">
        <f t="shared" si="0"/>
        <v>11</v>
      </c>
      <c r="Q16" s="68">
        <f t="shared" si="1"/>
        <v>9</v>
      </c>
      <c r="R16" s="68">
        <f t="shared" si="2"/>
        <v>20</v>
      </c>
      <c r="S16" s="341" t="s">
        <v>328</v>
      </c>
    </row>
    <row r="17" spans="1:19" ht="29.25" customHeight="1" thickTop="1" thickBot="1">
      <c r="A17" s="166" t="s">
        <v>0</v>
      </c>
      <c r="B17" s="86">
        <f>SUM(B8:B16)</f>
        <v>29</v>
      </c>
      <c r="C17" s="86">
        <f t="shared" ref="C17:R17" si="3">SUM(C8:C16)</f>
        <v>19</v>
      </c>
      <c r="D17" s="86">
        <f t="shared" si="3"/>
        <v>21</v>
      </c>
      <c r="E17" s="86">
        <f t="shared" si="3"/>
        <v>16</v>
      </c>
      <c r="F17" s="86">
        <f t="shared" si="3"/>
        <v>23</v>
      </c>
      <c r="G17" s="86">
        <f t="shared" si="3"/>
        <v>6</v>
      </c>
      <c r="H17" s="86">
        <f t="shared" si="3"/>
        <v>3</v>
      </c>
      <c r="I17" s="86">
        <f t="shared" si="3"/>
        <v>2</v>
      </c>
      <c r="J17" s="86">
        <f t="shared" si="3"/>
        <v>40</v>
      </c>
      <c r="K17" s="86">
        <f t="shared" si="3"/>
        <v>32</v>
      </c>
      <c r="L17" s="86">
        <f t="shared" si="3"/>
        <v>6</v>
      </c>
      <c r="M17" s="86">
        <f t="shared" si="3"/>
        <v>0</v>
      </c>
      <c r="N17" s="86">
        <f t="shared" si="3"/>
        <v>54</v>
      </c>
      <c r="O17" s="86">
        <f t="shared" si="3"/>
        <v>42</v>
      </c>
      <c r="P17" s="86">
        <f t="shared" si="3"/>
        <v>176</v>
      </c>
      <c r="Q17" s="86">
        <f t="shared" si="3"/>
        <v>117</v>
      </c>
      <c r="R17" s="86">
        <f t="shared" si="3"/>
        <v>293</v>
      </c>
      <c r="S17" s="281" t="s">
        <v>329</v>
      </c>
    </row>
    <row r="18" spans="1:19" ht="20.100000000000001" customHeight="1" thickTop="1"/>
  </sheetData>
  <mergeCells count="20">
    <mergeCell ref="A1:S1"/>
    <mergeCell ref="A2:S2"/>
    <mergeCell ref="P5:R5"/>
    <mergeCell ref="L4:M4"/>
    <mergeCell ref="P4:R4"/>
    <mergeCell ref="J4:K4"/>
    <mergeCell ref="B4:C4"/>
    <mergeCell ref="D4:E4"/>
    <mergeCell ref="N4:O4"/>
    <mergeCell ref="H4:I4"/>
    <mergeCell ref="F4:G4"/>
    <mergeCell ref="A4:A7"/>
    <mergeCell ref="S4:S7"/>
    <mergeCell ref="B5:C5"/>
    <mergeCell ref="D5:E5"/>
    <mergeCell ref="F5:G5"/>
    <mergeCell ref="H5:I5"/>
    <mergeCell ref="J5:K5"/>
    <mergeCell ref="L5:M5"/>
    <mergeCell ref="N5:O5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31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18"/>
  <sheetViews>
    <sheetView rightToLeft="1" view="pageBreakPreview" zoomScale="75" zoomScaleNormal="75" zoomScaleSheetLayoutView="75" workbookViewId="0">
      <selection activeCell="F11" sqref="F11"/>
    </sheetView>
  </sheetViews>
  <sheetFormatPr defaultRowHeight="12.75"/>
  <cols>
    <col min="1" max="1" width="9.5703125" style="1" customWidth="1"/>
    <col min="2" max="8" width="9.140625" style="1"/>
    <col min="9" max="9" width="8.7109375" style="1" customWidth="1"/>
    <col min="10" max="10" width="7.5703125" style="1" customWidth="1"/>
    <col min="11" max="11" width="8.140625" style="1" customWidth="1"/>
    <col min="12" max="12" width="8" style="1" customWidth="1"/>
    <col min="13" max="13" width="9.140625" style="1"/>
    <col min="14" max="14" width="8.7109375" style="1" customWidth="1"/>
    <col min="15" max="15" width="8.5703125" style="1" customWidth="1"/>
    <col min="16" max="16" width="9.140625" style="1"/>
    <col min="17" max="17" width="15.28515625" style="13" customWidth="1"/>
    <col min="18" max="16384" width="9.140625" style="13"/>
  </cols>
  <sheetData>
    <row r="1" spans="1:17" ht="28.5" customHeight="1">
      <c r="A1" s="538" t="s">
        <v>605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25"/>
    </row>
    <row r="2" spans="1:17" ht="28.5" customHeight="1">
      <c r="A2" s="538" t="s">
        <v>606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</row>
    <row r="3" spans="1:17" ht="22.5" customHeight="1" thickBot="1">
      <c r="A3" s="737" t="s">
        <v>286</v>
      </c>
      <c r="B3" s="737"/>
      <c r="C3" s="737"/>
      <c r="D3" s="737"/>
      <c r="E3" s="737"/>
      <c r="F3" s="737"/>
      <c r="G3" s="737"/>
      <c r="H3" s="737"/>
      <c r="I3" s="737"/>
      <c r="J3" s="737"/>
      <c r="K3" s="737"/>
      <c r="L3" s="737"/>
      <c r="M3" s="737"/>
      <c r="N3" s="737"/>
      <c r="O3" s="737"/>
      <c r="P3" s="737"/>
      <c r="Q3" s="360" t="s">
        <v>521</v>
      </c>
    </row>
    <row r="4" spans="1:17" ht="27.75" customHeight="1" thickTop="1">
      <c r="A4" s="613" t="s">
        <v>1</v>
      </c>
      <c r="B4" s="613" t="s">
        <v>27</v>
      </c>
      <c r="C4" s="613"/>
      <c r="D4" s="613" t="s">
        <v>3</v>
      </c>
      <c r="E4" s="613"/>
      <c r="F4" s="613" t="s">
        <v>4</v>
      </c>
      <c r="G4" s="613"/>
      <c r="H4" s="613" t="s">
        <v>5</v>
      </c>
      <c r="I4" s="613"/>
      <c r="J4" s="613" t="s">
        <v>6</v>
      </c>
      <c r="K4" s="613"/>
      <c r="L4" s="738" t="s">
        <v>7</v>
      </c>
      <c r="M4" s="738"/>
      <c r="N4" s="613" t="s">
        <v>0</v>
      </c>
      <c r="O4" s="613"/>
      <c r="P4" s="613"/>
      <c r="Q4" s="541" t="s">
        <v>313</v>
      </c>
    </row>
    <row r="5" spans="1:17" ht="27.75" customHeight="1">
      <c r="A5" s="614"/>
      <c r="B5" s="663" t="s">
        <v>357</v>
      </c>
      <c r="C5" s="663"/>
      <c r="D5" s="663" t="s">
        <v>358</v>
      </c>
      <c r="E5" s="663"/>
      <c r="F5" s="663" t="s">
        <v>359</v>
      </c>
      <c r="G5" s="663"/>
      <c r="H5" s="663" t="s">
        <v>360</v>
      </c>
      <c r="I5" s="663"/>
      <c r="J5" s="663" t="s">
        <v>361</v>
      </c>
      <c r="K5" s="663"/>
      <c r="L5" s="663" t="s">
        <v>407</v>
      </c>
      <c r="M5" s="663"/>
      <c r="N5" s="663" t="s">
        <v>329</v>
      </c>
      <c r="O5" s="663"/>
      <c r="P5" s="663"/>
      <c r="Q5" s="544"/>
    </row>
    <row r="6" spans="1:17" ht="25.5" customHeight="1">
      <c r="A6" s="614"/>
      <c r="B6" s="438" t="s">
        <v>9</v>
      </c>
      <c r="C6" s="438" t="s">
        <v>10</v>
      </c>
      <c r="D6" s="438" t="s">
        <v>9</v>
      </c>
      <c r="E6" s="438" t="s">
        <v>10</v>
      </c>
      <c r="F6" s="438" t="s">
        <v>9</v>
      </c>
      <c r="G6" s="438" t="s">
        <v>10</v>
      </c>
      <c r="H6" s="438" t="s">
        <v>9</v>
      </c>
      <c r="I6" s="438" t="s">
        <v>10</v>
      </c>
      <c r="J6" s="438" t="s">
        <v>9</v>
      </c>
      <c r="K6" s="438" t="s">
        <v>10</v>
      </c>
      <c r="L6" s="438" t="s">
        <v>9</v>
      </c>
      <c r="M6" s="438" t="s">
        <v>10</v>
      </c>
      <c r="N6" s="438" t="s">
        <v>9</v>
      </c>
      <c r="O6" s="438" t="s">
        <v>10</v>
      </c>
      <c r="P6" s="90" t="s">
        <v>46</v>
      </c>
      <c r="Q6" s="544"/>
    </row>
    <row r="7" spans="1:17" ht="25.5" customHeight="1" thickBot="1">
      <c r="A7" s="614"/>
      <c r="B7" s="308" t="s">
        <v>347</v>
      </c>
      <c r="C7" s="308" t="s">
        <v>348</v>
      </c>
      <c r="D7" s="308" t="s">
        <v>347</v>
      </c>
      <c r="E7" s="308" t="s">
        <v>348</v>
      </c>
      <c r="F7" s="308" t="s">
        <v>347</v>
      </c>
      <c r="G7" s="308" t="s">
        <v>348</v>
      </c>
      <c r="H7" s="308" t="s">
        <v>347</v>
      </c>
      <c r="I7" s="308" t="s">
        <v>348</v>
      </c>
      <c r="J7" s="308" t="s">
        <v>347</v>
      </c>
      <c r="K7" s="308" t="s">
        <v>348</v>
      </c>
      <c r="L7" s="308" t="s">
        <v>347</v>
      </c>
      <c r="M7" s="308" t="s">
        <v>348</v>
      </c>
      <c r="N7" s="308" t="s">
        <v>347</v>
      </c>
      <c r="O7" s="308" t="s">
        <v>348</v>
      </c>
      <c r="P7" s="300" t="s">
        <v>349</v>
      </c>
      <c r="Q7" s="545"/>
    </row>
    <row r="8" spans="1:17" ht="33.75" customHeight="1" thickTop="1">
      <c r="A8" s="92" t="s">
        <v>28</v>
      </c>
      <c r="B8" s="107" t="s">
        <v>257</v>
      </c>
      <c r="C8" s="107" t="s">
        <v>257</v>
      </c>
      <c r="D8" s="107" t="s">
        <v>257</v>
      </c>
      <c r="E8" s="107" t="s">
        <v>257</v>
      </c>
      <c r="F8" s="107" t="s">
        <v>257</v>
      </c>
      <c r="G8" s="107" t="s">
        <v>257</v>
      </c>
      <c r="H8" s="107" t="s">
        <v>257</v>
      </c>
      <c r="I8" s="107" t="s">
        <v>257</v>
      </c>
      <c r="J8" s="107" t="s">
        <v>257</v>
      </c>
      <c r="K8" s="107" t="s">
        <v>257</v>
      </c>
      <c r="L8" s="107" t="s">
        <v>257</v>
      </c>
      <c r="M8" s="107" t="s">
        <v>257</v>
      </c>
      <c r="N8" s="107" t="s">
        <v>257</v>
      </c>
      <c r="O8" s="107" t="s">
        <v>257</v>
      </c>
      <c r="P8" s="107" t="s">
        <v>257</v>
      </c>
      <c r="Q8" s="283" t="s">
        <v>314</v>
      </c>
    </row>
    <row r="9" spans="1:17" ht="33.75" customHeight="1">
      <c r="A9" s="102" t="s">
        <v>29</v>
      </c>
      <c r="B9" s="71">
        <v>3</v>
      </c>
      <c r="C9" s="71">
        <v>5</v>
      </c>
      <c r="D9" s="71">
        <v>0</v>
      </c>
      <c r="E9" s="71">
        <v>1</v>
      </c>
      <c r="F9" s="71">
        <v>0</v>
      </c>
      <c r="G9" s="71">
        <v>0</v>
      </c>
      <c r="H9" s="71">
        <v>0</v>
      </c>
      <c r="I9" s="71">
        <v>1</v>
      </c>
      <c r="J9" s="71">
        <v>2</v>
      </c>
      <c r="K9" s="71">
        <v>3</v>
      </c>
      <c r="L9" s="71">
        <v>1</v>
      </c>
      <c r="M9" s="71">
        <v>1</v>
      </c>
      <c r="N9" s="71">
        <f t="shared" ref="N9:N16" si="0">SUM(L9,J9,H9,F9,D9,B9)</f>
        <v>6</v>
      </c>
      <c r="O9" s="71">
        <f t="shared" ref="O9:O16" si="1">SUM(M9,K9,I9,G9,E9,C9)</f>
        <v>11</v>
      </c>
      <c r="P9" s="71">
        <f t="shared" ref="P9:P16" si="2">SUM(N9:O9)</f>
        <v>17</v>
      </c>
      <c r="Q9" s="284" t="s">
        <v>316</v>
      </c>
    </row>
    <row r="10" spans="1:17" ht="33.75" customHeight="1">
      <c r="A10" s="102" t="s">
        <v>30</v>
      </c>
      <c r="B10" s="71">
        <v>62</v>
      </c>
      <c r="C10" s="71">
        <v>9</v>
      </c>
      <c r="D10" s="71">
        <v>8</v>
      </c>
      <c r="E10" s="71">
        <v>0</v>
      </c>
      <c r="F10" s="71">
        <v>40</v>
      </c>
      <c r="G10" s="71">
        <v>2</v>
      </c>
      <c r="H10" s="71">
        <v>2</v>
      </c>
      <c r="I10" s="71">
        <v>2</v>
      </c>
      <c r="J10" s="71">
        <v>16</v>
      </c>
      <c r="K10" s="71">
        <v>4</v>
      </c>
      <c r="L10" s="71">
        <v>0</v>
      </c>
      <c r="M10" s="71">
        <v>0</v>
      </c>
      <c r="N10" s="71">
        <f t="shared" si="0"/>
        <v>128</v>
      </c>
      <c r="O10" s="71">
        <f t="shared" si="1"/>
        <v>17</v>
      </c>
      <c r="P10" s="71">
        <f t="shared" si="2"/>
        <v>145</v>
      </c>
      <c r="Q10" s="284" t="s">
        <v>318</v>
      </c>
    </row>
    <row r="11" spans="1:17" ht="33.75" customHeight="1">
      <c r="A11" s="102" t="s">
        <v>31</v>
      </c>
      <c r="B11" s="71">
        <v>8</v>
      </c>
      <c r="C11" s="71">
        <v>4</v>
      </c>
      <c r="D11" s="71">
        <v>6</v>
      </c>
      <c r="E11" s="71">
        <v>3</v>
      </c>
      <c r="F11" s="71">
        <v>6</v>
      </c>
      <c r="G11" s="71">
        <v>1</v>
      </c>
      <c r="H11" s="71">
        <v>3</v>
      </c>
      <c r="I11" s="71">
        <v>0</v>
      </c>
      <c r="J11" s="71">
        <v>7</v>
      </c>
      <c r="K11" s="71">
        <v>2</v>
      </c>
      <c r="L11" s="71">
        <v>0</v>
      </c>
      <c r="M11" s="71">
        <v>0</v>
      </c>
      <c r="N11" s="71">
        <f t="shared" si="0"/>
        <v>30</v>
      </c>
      <c r="O11" s="71">
        <f t="shared" si="1"/>
        <v>10</v>
      </c>
      <c r="P11" s="71">
        <f t="shared" si="2"/>
        <v>40</v>
      </c>
      <c r="Q11" s="284" t="s">
        <v>320</v>
      </c>
    </row>
    <row r="12" spans="1:17" ht="33.75" customHeight="1">
      <c r="A12" s="102" t="s">
        <v>32</v>
      </c>
      <c r="B12" s="71">
        <v>8</v>
      </c>
      <c r="C12" s="71">
        <v>7</v>
      </c>
      <c r="D12" s="71">
        <v>5</v>
      </c>
      <c r="E12" s="71">
        <v>7</v>
      </c>
      <c r="F12" s="71">
        <v>0</v>
      </c>
      <c r="G12" s="71">
        <v>0</v>
      </c>
      <c r="H12" s="71">
        <v>0</v>
      </c>
      <c r="I12" s="71">
        <v>0</v>
      </c>
      <c r="J12" s="71">
        <v>3</v>
      </c>
      <c r="K12" s="71">
        <v>6</v>
      </c>
      <c r="L12" s="71">
        <v>0</v>
      </c>
      <c r="M12" s="71">
        <v>0</v>
      </c>
      <c r="N12" s="71">
        <f t="shared" si="0"/>
        <v>16</v>
      </c>
      <c r="O12" s="71">
        <f t="shared" si="1"/>
        <v>20</v>
      </c>
      <c r="P12" s="71">
        <f t="shared" si="2"/>
        <v>36</v>
      </c>
      <c r="Q12" s="284" t="s">
        <v>321</v>
      </c>
    </row>
    <row r="13" spans="1:17" ht="33.75" customHeight="1">
      <c r="A13" s="170" t="s">
        <v>20</v>
      </c>
      <c r="B13" s="71">
        <v>2</v>
      </c>
      <c r="C13" s="71">
        <v>4</v>
      </c>
      <c r="D13" s="71">
        <v>7</v>
      </c>
      <c r="E13" s="71">
        <v>0</v>
      </c>
      <c r="F13" s="71">
        <v>11</v>
      </c>
      <c r="G13" s="71">
        <v>1</v>
      </c>
      <c r="H13" s="71">
        <v>1</v>
      </c>
      <c r="I13" s="71">
        <v>1</v>
      </c>
      <c r="J13" s="71">
        <v>3</v>
      </c>
      <c r="K13" s="71">
        <v>1</v>
      </c>
      <c r="L13" s="71">
        <v>0</v>
      </c>
      <c r="M13" s="71">
        <v>0</v>
      </c>
      <c r="N13" s="71">
        <f t="shared" si="0"/>
        <v>24</v>
      </c>
      <c r="O13" s="71">
        <f t="shared" si="1"/>
        <v>7</v>
      </c>
      <c r="P13" s="71">
        <f t="shared" si="2"/>
        <v>31</v>
      </c>
      <c r="Q13" s="284" t="s">
        <v>322</v>
      </c>
    </row>
    <row r="14" spans="1:17" ht="33.75" customHeight="1">
      <c r="A14" s="103" t="s">
        <v>21</v>
      </c>
      <c r="B14" s="71">
        <v>15</v>
      </c>
      <c r="C14" s="71">
        <v>4</v>
      </c>
      <c r="D14" s="71">
        <v>3</v>
      </c>
      <c r="E14" s="71">
        <v>0</v>
      </c>
      <c r="F14" s="71">
        <v>0</v>
      </c>
      <c r="G14" s="71">
        <v>0</v>
      </c>
      <c r="H14" s="71">
        <v>4</v>
      </c>
      <c r="I14" s="71">
        <v>1</v>
      </c>
      <c r="J14" s="71">
        <v>8</v>
      </c>
      <c r="K14" s="71">
        <v>3</v>
      </c>
      <c r="L14" s="71">
        <v>0</v>
      </c>
      <c r="M14" s="71">
        <v>0</v>
      </c>
      <c r="N14" s="71">
        <f t="shared" si="0"/>
        <v>30</v>
      </c>
      <c r="O14" s="71">
        <f t="shared" si="1"/>
        <v>8</v>
      </c>
      <c r="P14" s="71">
        <f t="shared" si="2"/>
        <v>38</v>
      </c>
      <c r="Q14" s="284" t="s">
        <v>323</v>
      </c>
    </row>
    <row r="15" spans="1:17" ht="33.75" customHeight="1">
      <c r="A15" s="170" t="s">
        <v>36</v>
      </c>
      <c r="B15" s="71">
        <v>19</v>
      </c>
      <c r="C15" s="71">
        <v>10</v>
      </c>
      <c r="D15" s="71">
        <v>0</v>
      </c>
      <c r="E15" s="71">
        <v>2</v>
      </c>
      <c r="F15" s="71">
        <v>4</v>
      </c>
      <c r="G15" s="71">
        <v>3</v>
      </c>
      <c r="H15" s="71">
        <v>5</v>
      </c>
      <c r="I15" s="71">
        <v>1</v>
      </c>
      <c r="J15" s="71">
        <v>3</v>
      </c>
      <c r="K15" s="71">
        <v>1</v>
      </c>
      <c r="L15" s="71">
        <v>0</v>
      </c>
      <c r="M15" s="71">
        <v>0</v>
      </c>
      <c r="N15" s="71">
        <f t="shared" si="0"/>
        <v>31</v>
      </c>
      <c r="O15" s="71">
        <f t="shared" si="1"/>
        <v>17</v>
      </c>
      <c r="P15" s="71">
        <f t="shared" si="2"/>
        <v>48</v>
      </c>
      <c r="Q15" s="284" t="s">
        <v>327</v>
      </c>
    </row>
    <row r="16" spans="1:17" ht="33.75" customHeight="1" thickBot="1">
      <c r="A16" s="171" t="s">
        <v>37</v>
      </c>
      <c r="B16" s="109">
        <v>7</v>
      </c>
      <c r="C16" s="109">
        <v>4</v>
      </c>
      <c r="D16" s="109">
        <v>0</v>
      </c>
      <c r="E16" s="109">
        <v>1</v>
      </c>
      <c r="F16" s="109">
        <v>0</v>
      </c>
      <c r="G16" s="109">
        <v>4</v>
      </c>
      <c r="H16" s="109">
        <v>0</v>
      </c>
      <c r="I16" s="109">
        <v>0</v>
      </c>
      <c r="J16" s="109">
        <v>1</v>
      </c>
      <c r="K16" s="109">
        <v>1</v>
      </c>
      <c r="L16" s="109">
        <v>0</v>
      </c>
      <c r="M16" s="109">
        <v>0</v>
      </c>
      <c r="N16" s="109">
        <f t="shared" si="0"/>
        <v>8</v>
      </c>
      <c r="O16" s="109">
        <f t="shared" si="1"/>
        <v>10</v>
      </c>
      <c r="P16" s="109">
        <f t="shared" si="2"/>
        <v>18</v>
      </c>
      <c r="Q16" s="341" t="s">
        <v>328</v>
      </c>
    </row>
    <row r="17" spans="1:17" ht="33.75" customHeight="1" thickTop="1" thickBot="1">
      <c r="A17" s="154" t="s">
        <v>0</v>
      </c>
      <c r="B17" s="106">
        <f>SUM(B8:B16)</f>
        <v>124</v>
      </c>
      <c r="C17" s="106">
        <f t="shared" ref="C17:P17" si="3">SUM(C8:C16)</f>
        <v>47</v>
      </c>
      <c r="D17" s="106">
        <f t="shared" si="3"/>
        <v>29</v>
      </c>
      <c r="E17" s="106">
        <f t="shared" si="3"/>
        <v>14</v>
      </c>
      <c r="F17" s="106">
        <f t="shared" si="3"/>
        <v>61</v>
      </c>
      <c r="G17" s="106">
        <f t="shared" si="3"/>
        <v>11</v>
      </c>
      <c r="H17" s="106">
        <f t="shared" si="3"/>
        <v>15</v>
      </c>
      <c r="I17" s="106">
        <f t="shared" si="3"/>
        <v>6</v>
      </c>
      <c r="J17" s="106">
        <f t="shared" si="3"/>
        <v>43</v>
      </c>
      <c r="K17" s="106">
        <f t="shared" si="3"/>
        <v>21</v>
      </c>
      <c r="L17" s="106">
        <f t="shared" si="3"/>
        <v>1</v>
      </c>
      <c r="M17" s="106">
        <f t="shared" si="3"/>
        <v>1</v>
      </c>
      <c r="N17" s="106">
        <f t="shared" si="3"/>
        <v>273</v>
      </c>
      <c r="O17" s="106">
        <f t="shared" si="3"/>
        <v>100</v>
      </c>
      <c r="P17" s="106">
        <f t="shared" si="3"/>
        <v>373</v>
      </c>
      <c r="Q17" s="281" t="s">
        <v>329</v>
      </c>
    </row>
    <row r="18" spans="1:17" ht="13.5" thickTop="1"/>
  </sheetData>
  <mergeCells count="19">
    <mergeCell ref="N5:P5"/>
    <mergeCell ref="A4:A7"/>
    <mergeCell ref="Q4:Q7"/>
    <mergeCell ref="B5:C5"/>
    <mergeCell ref="D5:E5"/>
    <mergeCell ref="F5:G5"/>
    <mergeCell ref="H5:I5"/>
    <mergeCell ref="J5:K5"/>
    <mergeCell ref="L5:M5"/>
    <mergeCell ref="A1:P1"/>
    <mergeCell ref="D4:E4"/>
    <mergeCell ref="N4:P4"/>
    <mergeCell ref="A3:P3"/>
    <mergeCell ref="L4:M4"/>
    <mergeCell ref="F4:G4"/>
    <mergeCell ref="H4:I4"/>
    <mergeCell ref="J4:K4"/>
    <mergeCell ref="B4:C4"/>
    <mergeCell ref="A2:Q2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&amp;C&amp;12 32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18"/>
  <sheetViews>
    <sheetView rightToLeft="1" view="pageBreakPreview" zoomScale="75" zoomScaleNormal="75" zoomScaleSheetLayoutView="75" workbookViewId="0">
      <selection activeCell="F11" sqref="F11"/>
    </sheetView>
  </sheetViews>
  <sheetFormatPr defaultRowHeight="12.75"/>
  <cols>
    <col min="1" max="1" width="10.42578125" customWidth="1"/>
    <col min="2" max="3" width="8.28515625" customWidth="1"/>
    <col min="4" max="6" width="7.5703125" customWidth="1"/>
    <col min="7" max="13" width="8.28515625" customWidth="1"/>
    <col min="14" max="16" width="9.85546875" customWidth="1"/>
    <col min="17" max="17" width="15.42578125" customWidth="1"/>
  </cols>
  <sheetData>
    <row r="1" spans="1:18" ht="26.25" customHeight="1">
      <c r="A1" s="739" t="s">
        <v>607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4"/>
    </row>
    <row r="2" spans="1:18" ht="26.25" customHeight="1">
      <c r="A2" s="740" t="s">
        <v>608</v>
      </c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  <c r="R2" s="26"/>
    </row>
    <row r="3" spans="1:18" ht="26.25" customHeight="1" thickBot="1">
      <c r="A3" s="737" t="s">
        <v>287</v>
      </c>
      <c r="B3" s="737"/>
      <c r="C3" s="737"/>
      <c r="D3" s="737"/>
      <c r="E3" s="737"/>
      <c r="F3" s="737"/>
      <c r="G3" s="737"/>
      <c r="H3" s="737"/>
      <c r="I3" s="737"/>
      <c r="J3" s="737"/>
      <c r="K3" s="737"/>
      <c r="L3" s="737"/>
      <c r="M3" s="737"/>
      <c r="N3" s="737"/>
      <c r="O3" s="737"/>
      <c r="P3" s="737"/>
      <c r="Q3" s="313" t="s">
        <v>436</v>
      </c>
      <c r="R3" s="26"/>
    </row>
    <row r="4" spans="1:18" ht="24.75" customHeight="1" thickTop="1">
      <c r="A4" s="733" t="s">
        <v>66</v>
      </c>
      <c r="B4" s="613" t="s">
        <v>27</v>
      </c>
      <c r="C4" s="613"/>
      <c r="D4" s="738" t="s">
        <v>3</v>
      </c>
      <c r="E4" s="738"/>
      <c r="F4" s="738" t="s">
        <v>4</v>
      </c>
      <c r="G4" s="738"/>
      <c r="H4" s="738" t="s">
        <v>5</v>
      </c>
      <c r="I4" s="738"/>
      <c r="J4" s="738" t="s">
        <v>6</v>
      </c>
      <c r="K4" s="738"/>
      <c r="L4" s="738" t="s">
        <v>7</v>
      </c>
      <c r="M4" s="738"/>
      <c r="N4" s="738" t="s">
        <v>8</v>
      </c>
      <c r="O4" s="738"/>
      <c r="P4" s="738"/>
      <c r="Q4" s="541" t="s">
        <v>313</v>
      </c>
    </row>
    <row r="5" spans="1:18" ht="24.75" customHeight="1">
      <c r="A5" s="739"/>
      <c r="B5" s="736" t="s">
        <v>357</v>
      </c>
      <c r="C5" s="736"/>
      <c r="D5" s="736" t="s">
        <v>358</v>
      </c>
      <c r="E5" s="736"/>
      <c r="F5" s="736" t="s">
        <v>359</v>
      </c>
      <c r="G5" s="736"/>
      <c r="H5" s="736" t="s">
        <v>360</v>
      </c>
      <c r="I5" s="736"/>
      <c r="J5" s="736" t="s">
        <v>361</v>
      </c>
      <c r="K5" s="736"/>
      <c r="L5" s="735" t="s">
        <v>407</v>
      </c>
      <c r="M5" s="735"/>
      <c r="N5" s="735" t="s">
        <v>529</v>
      </c>
      <c r="O5" s="735"/>
      <c r="P5" s="735"/>
      <c r="Q5" s="544"/>
    </row>
    <row r="6" spans="1:18" ht="25.5" customHeight="1">
      <c r="A6" s="739"/>
      <c r="B6" s="96" t="s">
        <v>9</v>
      </c>
      <c r="C6" s="96" t="s">
        <v>10</v>
      </c>
      <c r="D6" s="96" t="s">
        <v>9</v>
      </c>
      <c r="E6" s="96" t="s">
        <v>10</v>
      </c>
      <c r="F6" s="96" t="s">
        <v>9</v>
      </c>
      <c r="G6" s="96" t="s">
        <v>10</v>
      </c>
      <c r="H6" s="96" t="s">
        <v>9</v>
      </c>
      <c r="I6" s="96" t="s">
        <v>10</v>
      </c>
      <c r="J6" s="96" t="s">
        <v>9</v>
      </c>
      <c r="K6" s="96" t="s">
        <v>10</v>
      </c>
      <c r="L6" s="96" t="s">
        <v>9</v>
      </c>
      <c r="M6" s="96" t="s">
        <v>10</v>
      </c>
      <c r="N6" s="96" t="s">
        <v>9</v>
      </c>
      <c r="O6" s="96" t="s">
        <v>10</v>
      </c>
      <c r="P6" s="365" t="s">
        <v>46</v>
      </c>
      <c r="Q6" s="544"/>
    </row>
    <row r="7" spans="1:18" ht="25.5" customHeight="1" thickBot="1">
      <c r="A7" s="739"/>
      <c r="B7" s="308" t="s">
        <v>347</v>
      </c>
      <c r="C7" s="308" t="s">
        <v>348</v>
      </c>
      <c r="D7" s="308" t="s">
        <v>347</v>
      </c>
      <c r="E7" s="308" t="s">
        <v>348</v>
      </c>
      <c r="F7" s="308" t="s">
        <v>347</v>
      </c>
      <c r="G7" s="308" t="s">
        <v>348</v>
      </c>
      <c r="H7" s="308" t="s">
        <v>347</v>
      </c>
      <c r="I7" s="308" t="s">
        <v>348</v>
      </c>
      <c r="J7" s="308" t="s">
        <v>347</v>
      </c>
      <c r="K7" s="308" t="s">
        <v>348</v>
      </c>
      <c r="L7" s="308" t="s">
        <v>347</v>
      </c>
      <c r="M7" s="308" t="s">
        <v>348</v>
      </c>
      <c r="N7" s="308" t="s">
        <v>347</v>
      </c>
      <c r="O7" s="308" t="s">
        <v>348</v>
      </c>
      <c r="P7" s="110" t="s">
        <v>349</v>
      </c>
      <c r="Q7" s="545"/>
    </row>
    <row r="8" spans="1:18" ht="30.75" customHeight="1" thickTop="1">
      <c r="A8" s="172" t="s">
        <v>28</v>
      </c>
      <c r="B8" s="107" t="s">
        <v>257</v>
      </c>
      <c r="C8" s="107" t="s">
        <v>257</v>
      </c>
      <c r="D8" s="107" t="s">
        <v>257</v>
      </c>
      <c r="E8" s="107" t="s">
        <v>257</v>
      </c>
      <c r="F8" s="107" t="s">
        <v>257</v>
      </c>
      <c r="G8" s="107" t="s">
        <v>257</v>
      </c>
      <c r="H8" s="107" t="s">
        <v>257</v>
      </c>
      <c r="I8" s="107" t="s">
        <v>257</v>
      </c>
      <c r="J8" s="107" t="s">
        <v>257</v>
      </c>
      <c r="K8" s="107" t="s">
        <v>257</v>
      </c>
      <c r="L8" s="107" t="s">
        <v>257</v>
      </c>
      <c r="M8" s="107" t="s">
        <v>257</v>
      </c>
      <c r="N8" s="107" t="s">
        <v>257</v>
      </c>
      <c r="O8" s="107" t="s">
        <v>257</v>
      </c>
      <c r="P8" s="107" t="s">
        <v>257</v>
      </c>
      <c r="Q8" s="283" t="s">
        <v>314</v>
      </c>
    </row>
    <row r="9" spans="1:18" ht="30.75" customHeight="1">
      <c r="A9" s="170" t="s">
        <v>29</v>
      </c>
      <c r="B9" s="71">
        <v>3</v>
      </c>
      <c r="C9" s="71">
        <v>5</v>
      </c>
      <c r="D9" s="71">
        <v>0</v>
      </c>
      <c r="E9" s="71">
        <v>1</v>
      </c>
      <c r="F9" s="71">
        <v>0</v>
      </c>
      <c r="G9" s="71">
        <v>0</v>
      </c>
      <c r="H9" s="71">
        <v>0</v>
      </c>
      <c r="I9" s="71">
        <v>1</v>
      </c>
      <c r="J9" s="71">
        <v>2</v>
      </c>
      <c r="K9" s="71">
        <v>3</v>
      </c>
      <c r="L9" s="71">
        <v>1</v>
      </c>
      <c r="M9" s="71">
        <v>1</v>
      </c>
      <c r="N9" s="71">
        <f t="shared" ref="N9:N16" si="0">SUM(L9,J9,H9,F9,D9,B9)</f>
        <v>6</v>
      </c>
      <c r="O9" s="71">
        <f t="shared" ref="O9:O16" si="1">SUM(M9,K9,I9,G9,E9,C9)</f>
        <v>11</v>
      </c>
      <c r="P9" s="71">
        <f t="shared" ref="P9:P16" si="2">SUM(N9:O9)</f>
        <v>17</v>
      </c>
      <c r="Q9" s="284" t="s">
        <v>316</v>
      </c>
    </row>
    <row r="10" spans="1:18" ht="30.75" customHeight="1">
      <c r="A10" s="121" t="s">
        <v>30</v>
      </c>
      <c r="B10" s="71">
        <v>62</v>
      </c>
      <c r="C10" s="71">
        <v>9</v>
      </c>
      <c r="D10" s="71">
        <v>8</v>
      </c>
      <c r="E10" s="71">
        <v>0</v>
      </c>
      <c r="F10" s="71">
        <v>40</v>
      </c>
      <c r="G10" s="71">
        <v>2</v>
      </c>
      <c r="H10" s="71">
        <v>2</v>
      </c>
      <c r="I10" s="71">
        <v>2</v>
      </c>
      <c r="J10" s="71">
        <v>16</v>
      </c>
      <c r="K10" s="71">
        <v>4</v>
      </c>
      <c r="L10" s="71">
        <v>0</v>
      </c>
      <c r="M10" s="71">
        <v>0</v>
      </c>
      <c r="N10" s="71">
        <f t="shared" si="0"/>
        <v>128</v>
      </c>
      <c r="O10" s="71">
        <f t="shared" si="1"/>
        <v>17</v>
      </c>
      <c r="P10" s="71">
        <f t="shared" si="2"/>
        <v>145</v>
      </c>
      <c r="Q10" s="284" t="s">
        <v>318</v>
      </c>
    </row>
    <row r="11" spans="1:18" ht="30.75" customHeight="1">
      <c r="A11" s="121" t="s">
        <v>31</v>
      </c>
      <c r="B11" s="71">
        <v>8</v>
      </c>
      <c r="C11" s="71">
        <v>4</v>
      </c>
      <c r="D11" s="71">
        <v>6</v>
      </c>
      <c r="E11" s="71">
        <v>3</v>
      </c>
      <c r="F11" s="71">
        <v>6</v>
      </c>
      <c r="G11" s="71">
        <v>1</v>
      </c>
      <c r="H11" s="71">
        <v>3</v>
      </c>
      <c r="I11" s="71">
        <v>0</v>
      </c>
      <c r="J11" s="71">
        <v>7</v>
      </c>
      <c r="K11" s="71">
        <v>2</v>
      </c>
      <c r="L11" s="71">
        <v>0</v>
      </c>
      <c r="M11" s="71">
        <v>0</v>
      </c>
      <c r="N11" s="71">
        <f t="shared" si="0"/>
        <v>30</v>
      </c>
      <c r="O11" s="71">
        <f t="shared" si="1"/>
        <v>10</v>
      </c>
      <c r="P11" s="71">
        <f t="shared" si="2"/>
        <v>40</v>
      </c>
      <c r="Q11" s="284" t="s">
        <v>320</v>
      </c>
    </row>
    <row r="12" spans="1:18" ht="30.75" customHeight="1">
      <c r="A12" s="121" t="s">
        <v>32</v>
      </c>
      <c r="B12" s="71">
        <v>8</v>
      </c>
      <c r="C12" s="71">
        <v>7</v>
      </c>
      <c r="D12" s="71">
        <v>5</v>
      </c>
      <c r="E12" s="71">
        <v>7</v>
      </c>
      <c r="F12" s="71">
        <v>0</v>
      </c>
      <c r="G12" s="71">
        <v>0</v>
      </c>
      <c r="H12" s="71">
        <v>0</v>
      </c>
      <c r="I12" s="71">
        <v>0</v>
      </c>
      <c r="J12" s="71">
        <v>3</v>
      </c>
      <c r="K12" s="71">
        <v>6</v>
      </c>
      <c r="L12" s="71">
        <v>0</v>
      </c>
      <c r="M12" s="71">
        <v>0</v>
      </c>
      <c r="N12" s="71">
        <f t="shared" si="0"/>
        <v>16</v>
      </c>
      <c r="O12" s="71">
        <f t="shared" si="1"/>
        <v>20</v>
      </c>
      <c r="P12" s="71">
        <f t="shared" si="2"/>
        <v>36</v>
      </c>
      <c r="Q12" s="284" t="s">
        <v>321</v>
      </c>
    </row>
    <row r="13" spans="1:18" ht="30.75" customHeight="1">
      <c r="A13" s="121" t="s">
        <v>33</v>
      </c>
      <c r="B13" s="71">
        <v>2</v>
      </c>
      <c r="C13" s="71">
        <v>4</v>
      </c>
      <c r="D13" s="71">
        <v>7</v>
      </c>
      <c r="E13" s="71">
        <v>0</v>
      </c>
      <c r="F13" s="71">
        <v>11</v>
      </c>
      <c r="G13" s="71">
        <v>1</v>
      </c>
      <c r="H13" s="71">
        <v>1</v>
      </c>
      <c r="I13" s="71">
        <v>1</v>
      </c>
      <c r="J13" s="71">
        <v>3</v>
      </c>
      <c r="K13" s="71">
        <v>1</v>
      </c>
      <c r="L13" s="71">
        <v>0</v>
      </c>
      <c r="M13" s="71">
        <v>0</v>
      </c>
      <c r="N13" s="71">
        <f t="shared" si="0"/>
        <v>24</v>
      </c>
      <c r="O13" s="71">
        <f t="shared" si="1"/>
        <v>7</v>
      </c>
      <c r="P13" s="71">
        <f t="shared" si="2"/>
        <v>31</v>
      </c>
      <c r="Q13" s="284" t="s">
        <v>322</v>
      </c>
    </row>
    <row r="14" spans="1:18" ht="30.75" customHeight="1">
      <c r="A14" s="103" t="s">
        <v>21</v>
      </c>
      <c r="B14" s="71">
        <v>15</v>
      </c>
      <c r="C14" s="71">
        <v>4</v>
      </c>
      <c r="D14" s="71">
        <v>3</v>
      </c>
      <c r="E14" s="71">
        <v>0</v>
      </c>
      <c r="F14" s="71">
        <v>0</v>
      </c>
      <c r="G14" s="71">
        <v>0</v>
      </c>
      <c r="H14" s="71">
        <v>4</v>
      </c>
      <c r="I14" s="71">
        <v>1</v>
      </c>
      <c r="J14" s="71">
        <v>8</v>
      </c>
      <c r="K14" s="71">
        <v>3</v>
      </c>
      <c r="L14" s="71">
        <v>0</v>
      </c>
      <c r="M14" s="71">
        <v>0</v>
      </c>
      <c r="N14" s="71">
        <f t="shared" si="0"/>
        <v>30</v>
      </c>
      <c r="O14" s="71">
        <f t="shared" si="1"/>
        <v>8</v>
      </c>
      <c r="P14" s="71">
        <f t="shared" si="2"/>
        <v>38</v>
      </c>
      <c r="Q14" s="284" t="s">
        <v>323</v>
      </c>
    </row>
    <row r="15" spans="1:18" ht="30.75" customHeight="1">
      <c r="A15" s="103" t="s">
        <v>36</v>
      </c>
      <c r="B15" s="71">
        <v>19</v>
      </c>
      <c r="C15" s="71">
        <v>10</v>
      </c>
      <c r="D15" s="71">
        <v>1</v>
      </c>
      <c r="E15" s="71">
        <v>2</v>
      </c>
      <c r="F15" s="71">
        <v>4</v>
      </c>
      <c r="G15" s="71">
        <v>3</v>
      </c>
      <c r="H15" s="71">
        <v>5</v>
      </c>
      <c r="I15" s="71">
        <v>1</v>
      </c>
      <c r="J15" s="71">
        <v>3</v>
      </c>
      <c r="K15" s="71">
        <v>1</v>
      </c>
      <c r="L15" s="71">
        <v>0</v>
      </c>
      <c r="M15" s="71">
        <v>0</v>
      </c>
      <c r="N15" s="71">
        <f t="shared" si="0"/>
        <v>32</v>
      </c>
      <c r="O15" s="71">
        <f t="shared" si="1"/>
        <v>17</v>
      </c>
      <c r="P15" s="71">
        <f t="shared" si="2"/>
        <v>49</v>
      </c>
      <c r="Q15" s="284" t="s">
        <v>327</v>
      </c>
    </row>
    <row r="16" spans="1:18" ht="30.75" customHeight="1" thickBot="1">
      <c r="A16" s="127" t="s">
        <v>37</v>
      </c>
      <c r="B16" s="109">
        <v>7</v>
      </c>
      <c r="C16" s="109">
        <v>4</v>
      </c>
      <c r="D16" s="109">
        <v>0</v>
      </c>
      <c r="E16" s="109">
        <v>1</v>
      </c>
      <c r="F16" s="109">
        <v>0</v>
      </c>
      <c r="G16" s="109">
        <v>4</v>
      </c>
      <c r="H16" s="109">
        <v>0</v>
      </c>
      <c r="I16" s="109">
        <v>0</v>
      </c>
      <c r="J16" s="109">
        <v>1</v>
      </c>
      <c r="K16" s="109">
        <v>1</v>
      </c>
      <c r="L16" s="109">
        <v>0</v>
      </c>
      <c r="M16" s="109">
        <v>0</v>
      </c>
      <c r="N16" s="109">
        <f t="shared" si="0"/>
        <v>8</v>
      </c>
      <c r="O16" s="109">
        <f t="shared" si="1"/>
        <v>10</v>
      </c>
      <c r="P16" s="109">
        <f t="shared" si="2"/>
        <v>18</v>
      </c>
      <c r="Q16" s="341" t="s">
        <v>328</v>
      </c>
    </row>
    <row r="17" spans="1:17" ht="30.75" customHeight="1" thickTop="1" thickBot="1">
      <c r="A17" s="125" t="s">
        <v>0</v>
      </c>
      <c r="B17" s="106">
        <f>SUM(B8:B16)</f>
        <v>124</v>
      </c>
      <c r="C17" s="106">
        <f t="shared" ref="C17:P17" si="3">SUM(C8:C16)</f>
        <v>47</v>
      </c>
      <c r="D17" s="106">
        <f t="shared" si="3"/>
        <v>30</v>
      </c>
      <c r="E17" s="106">
        <f t="shared" si="3"/>
        <v>14</v>
      </c>
      <c r="F17" s="106">
        <f t="shared" si="3"/>
        <v>61</v>
      </c>
      <c r="G17" s="106">
        <f t="shared" si="3"/>
        <v>11</v>
      </c>
      <c r="H17" s="106">
        <f t="shared" si="3"/>
        <v>15</v>
      </c>
      <c r="I17" s="106">
        <f t="shared" si="3"/>
        <v>6</v>
      </c>
      <c r="J17" s="106">
        <f t="shared" si="3"/>
        <v>43</v>
      </c>
      <c r="K17" s="106">
        <f t="shared" si="3"/>
        <v>21</v>
      </c>
      <c r="L17" s="106">
        <f t="shared" si="3"/>
        <v>1</v>
      </c>
      <c r="M17" s="106">
        <f t="shared" si="3"/>
        <v>1</v>
      </c>
      <c r="N17" s="106">
        <f t="shared" si="3"/>
        <v>274</v>
      </c>
      <c r="O17" s="106">
        <f t="shared" si="3"/>
        <v>100</v>
      </c>
      <c r="P17" s="106">
        <f t="shared" si="3"/>
        <v>374</v>
      </c>
      <c r="Q17" s="281" t="s">
        <v>329</v>
      </c>
    </row>
    <row r="18" spans="1:17" ht="13.5" thickTop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</sheetData>
  <mergeCells count="19">
    <mergeCell ref="N5:P5"/>
    <mergeCell ref="A3:P3"/>
    <mergeCell ref="Q4:Q7"/>
    <mergeCell ref="A1:Q1"/>
    <mergeCell ref="A2:Q2"/>
    <mergeCell ref="B5:C5"/>
    <mergeCell ref="D5:E5"/>
    <mergeCell ref="F5:G5"/>
    <mergeCell ref="H5:I5"/>
    <mergeCell ref="J5:K5"/>
    <mergeCell ref="L5:M5"/>
    <mergeCell ref="A4:A7"/>
    <mergeCell ref="N4:P4"/>
    <mergeCell ref="B4:C4"/>
    <mergeCell ref="D4:E4"/>
    <mergeCell ref="F4:G4"/>
    <mergeCell ref="H4:I4"/>
    <mergeCell ref="J4:K4"/>
    <mergeCell ref="L4:M4"/>
  </mergeCells>
  <printOptions horizontalCentered="1"/>
  <pageMargins left="1" right="1" top="1.5" bottom="1" header="1.5" footer="1"/>
  <pageSetup paperSize="9" scale="80" orientation="landscape" r:id="rId1"/>
  <headerFooter alignWithMargins="0">
    <oddFooter xml:space="preserve">&amp;C&amp;12 33&amp;10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0"/>
  <sheetViews>
    <sheetView rightToLeft="1" view="pageBreakPreview" zoomScale="75" zoomScaleNormal="75" zoomScaleSheetLayoutView="75" workbookViewId="0">
      <selection activeCell="B6" sqref="B6:P6"/>
    </sheetView>
  </sheetViews>
  <sheetFormatPr defaultRowHeight="12.75"/>
  <cols>
    <col min="1" max="1" width="10.42578125" customWidth="1"/>
    <col min="2" max="2" width="13.140625" customWidth="1"/>
    <col min="3" max="3" width="10.85546875" customWidth="1"/>
    <col min="4" max="5" width="8" customWidth="1"/>
    <col min="6" max="6" width="9.42578125" customWidth="1"/>
    <col min="7" max="7" width="7.7109375" customWidth="1"/>
    <col min="8" max="8" width="8.5703125" customWidth="1"/>
    <col min="9" max="9" width="7.85546875" customWidth="1"/>
    <col min="10" max="10" width="8.28515625" customWidth="1"/>
    <col min="11" max="11" width="8.85546875" customWidth="1"/>
    <col min="12" max="12" width="8.140625" customWidth="1"/>
    <col min="13" max="13" width="7.85546875" customWidth="1"/>
    <col min="14" max="14" width="8.140625" customWidth="1"/>
    <col min="15" max="15" width="7.140625" bestFit="1" customWidth="1"/>
    <col min="16" max="16" width="12.85546875" hidden="1" customWidth="1"/>
    <col min="17" max="17" width="15.5703125" customWidth="1"/>
  </cols>
  <sheetData>
    <row r="1" spans="1:17" s="1" customFormat="1" ht="27" customHeight="1">
      <c r="A1" s="547" t="s">
        <v>609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</row>
    <row r="2" spans="1:17" s="1" customFormat="1" ht="44.25" customHeight="1">
      <c r="A2" s="607" t="s">
        <v>610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</row>
    <row r="3" spans="1:17" s="1" customFormat="1" ht="39" customHeight="1" thickBot="1">
      <c r="A3" s="678" t="s">
        <v>288</v>
      </c>
      <c r="B3" s="678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2" t="s">
        <v>437</v>
      </c>
    </row>
    <row r="4" spans="1:17" ht="20.100000000000001" customHeight="1" thickTop="1">
      <c r="A4" s="613" t="s">
        <v>66</v>
      </c>
      <c r="B4" s="613" t="s">
        <v>116</v>
      </c>
      <c r="C4" s="613" t="s">
        <v>236</v>
      </c>
      <c r="D4" s="613" t="s">
        <v>239</v>
      </c>
      <c r="E4" s="613"/>
      <c r="F4" s="613"/>
      <c r="G4" s="613" t="s">
        <v>50</v>
      </c>
      <c r="H4" s="613"/>
      <c r="I4" s="613"/>
      <c r="J4" s="613" t="s">
        <v>51</v>
      </c>
      <c r="K4" s="613"/>
      <c r="L4" s="613"/>
      <c r="M4" s="613" t="s">
        <v>117</v>
      </c>
      <c r="N4" s="613"/>
      <c r="O4" s="613"/>
      <c r="P4" s="177"/>
      <c r="Q4" s="613" t="s">
        <v>313</v>
      </c>
    </row>
    <row r="5" spans="1:17" ht="20.100000000000001" customHeight="1">
      <c r="A5" s="614"/>
      <c r="B5" s="614"/>
      <c r="C5" s="614"/>
      <c r="D5" s="728" t="s">
        <v>824</v>
      </c>
      <c r="E5" s="728"/>
      <c r="F5" s="728"/>
      <c r="G5" s="728" t="s">
        <v>440</v>
      </c>
      <c r="H5" s="728"/>
      <c r="I5" s="728"/>
      <c r="J5" s="728" t="s">
        <v>344</v>
      </c>
      <c r="K5" s="728"/>
      <c r="L5" s="728"/>
      <c r="M5" s="728" t="s">
        <v>345</v>
      </c>
      <c r="N5" s="728"/>
      <c r="O5" s="728"/>
      <c r="P5" s="173"/>
      <c r="Q5" s="614"/>
    </row>
    <row r="6" spans="1:17" ht="29.25" customHeight="1">
      <c r="A6" s="614"/>
      <c r="B6" s="614"/>
      <c r="C6" s="614"/>
      <c r="D6" s="96" t="s">
        <v>9</v>
      </c>
      <c r="E6" s="96" t="s">
        <v>10</v>
      </c>
      <c r="F6" s="365" t="s">
        <v>11</v>
      </c>
      <c r="G6" s="96" t="s">
        <v>9</v>
      </c>
      <c r="H6" s="96" t="s">
        <v>10</v>
      </c>
      <c r="I6" s="365" t="s">
        <v>11</v>
      </c>
      <c r="J6" s="96" t="s">
        <v>9</v>
      </c>
      <c r="K6" s="96" t="s">
        <v>10</v>
      </c>
      <c r="L6" s="365" t="s">
        <v>11</v>
      </c>
      <c r="M6" s="96" t="s">
        <v>9</v>
      </c>
      <c r="N6" s="96" t="s">
        <v>10</v>
      </c>
      <c r="O6" s="365" t="s">
        <v>11</v>
      </c>
      <c r="P6" s="11"/>
      <c r="Q6" s="614"/>
    </row>
    <row r="7" spans="1:17" ht="29.25" customHeight="1" thickBot="1">
      <c r="A7" s="615"/>
      <c r="B7" s="312" t="s">
        <v>410</v>
      </c>
      <c r="C7" s="312" t="s">
        <v>411</v>
      </c>
      <c r="D7" s="312" t="s">
        <v>347</v>
      </c>
      <c r="E7" s="312" t="s">
        <v>348</v>
      </c>
      <c r="F7" s="312" t="s">
        <v>349</v>
      </c>
      <c r="G7" s="312" t="s">
        <v>347</v>
      </c>
      <c r="H7" s="312" t="s">
        <v>348</v>
      </c>
      <c r="I7" s="312" t="s">
        <v>349</v>
      </c>
      <c r="J7" s="312" t="s">
        <v>347</v>
      </c>
      <c r="K7" s="312" t="s">
        <v>348</v>
      </c>
      <c r="L7" s="312" t="s">
        <v>349</v>
      </c>
      <c r="M7" s="312" t="s">
        <v>347</v>
      </c>
      <c r="N7" s="312" t="s">
        <v>348</v>
      </c>
      <c r="O7" s="312" t="s">
        <v>349</v>
      </c>
      <c r="P7" s="178"/>
      <c r="Q7" s="615"/>
    </row>
    <row r="8" spans="1:17" ht="41.25" customHeight="1" thickTop="1">
      <c r="A8" s="174" t="s">
        <v>30</v>
      </c>
      <c r="B8" s="175">
        <v>1</v>
      </c>
      <c r="C8" s="175">
        <v>104</v>
      </c>
      <c r="D8" s="176">
        <v>34</v>
      </c>
      <c r="E8" s="176">
        <v>148</v>
      </c>
      <c r="F8" s="175">
        <f>SUM(D8:E8)</f>
        <v>182</v>
      </c>
      <c r="G8" s="175">
        <v>4</v>
      </c>
      <c r="H8" s="175">
        <v>11</v>
      </c>
      <c r="I8" s="175">
        <f>SUM(G8:H8)</f>
        <v>15</v>
      </c>
      <c r="J8" s="175">
        <v>4</v>
      </c>
      <c r="K8" s="175">
        <v>7</v>
      </c>
      <c r="L8" s="175">
        <f>SUM(J8:K8)</f>
        <v>11</v>
      </c>
      <c r="M8" s="175">
        <v>16</v>
      </c>
      <c r="N8" s="175">
        <v>42</v>
      </c>
      <c r="O8" s="175">
        <f>SUM(M8:N8)</f>
        <v>58</v>
      </c>
      <c r="P8" s="175"/>
      <c r="Q8" s="295" t="s">
        <v>318</v>
      </c>
    </row>
    <row r="9" spans="1:17" ht="41.25" customHeight="1" thickBot="1">
      <c r="A9" s="147" t="s">
        <v>32</v>
      </c>
      <c r="B9" s="148">
        <v>1</v>
      </c>
      <c r="C9" s="148">
        <v>120</v>
      </c>
      <c r="D9" s="100">
        <v>134</v>
      </c>
      <c r="E9" s="100">
        <v>0</v>
      </c>
      <c r="F9" s="148">
        <f>SUM(D9:E9)</f>
        <v>134</v>
      </c>
      <c r="G9" s="148">
        <v>14</v>
      </c>
      <c r="H9" s="148">
        <v>0</v>
      </c>
      <c r="I9" s="148">
        <f>SUM(G9:H9)</f>
        <v>14</v>
      </c>
      <c r="J9" s="148">
        <v>2</v>
      </c>
      <c r="K9" s="148">
        <v>0</v>
      </c>
      <c r="L9" s="148">
        <f>SUM(J9:K9)</f>
        <v>2</v>
      </c>
      <c r="M9" s="148">
        <v>56</v>
      </c>
      <c r="N9" s="148">
        <v>7</v>
      </c>
      <c r="O9" s="148">
        <f>SUM(M9:N9)</f>
        <v>63</v>
      </c>
      <c r="P9" s="148"/>
      <c r="Q9" s="293" t="s">
        <v>438</v>
      </c>
    </row>
    <row r="10" spans="1:17" ht="41.25" customHeight="1" thickTop="1" thickBot="1">
      <c r="A10" s="144" t="s">
        <v>0</v>
      </c>
      <c r="B10" s="98">
        <f>SUM(B8:B9)</f>
        <v>2</v>
      </c>
      <c r="C10" s="98">
        <f t="shared" ref="C10:L10" si="0">SUM(C8:C9)</f>
        <v>224</v>
      </c>
      <c r="D10" s="98">
        <f t="shared" si="0"/>
        <v>168</v>
      </c>
      <c r="E10" s="98">
        <f t="shared" si="0"/>
        <v>148</v>
      </c>
      <c r="F10" s="98">
        <f t="shared" si="0"/>
        <v>316</v>
      </c>
      <c r="G10" s="98">
        <f t="shared" si="0"/>
        <v>18</v>
      </c>
      <c r="H10" s="98">
        <f t="shared" si="0"/>
        <v>11</v>
      </c>
      <c r="I10" s="98">
        <f t="shared" si="0"/>
        <v>29</v>
      </c>
      <c r="J10" s="98">
        <f t="shared" si="0"/>
        <v>6</v>
      </c>
      <c r="K10" s="98">
        <f t="shared" si="0"/>
        <v>7</v>
      </c>
      <c r="L10" s="98">
        <f t="shared" si="0"/>
        <v>13</v>
      </c>
      <c r="M10" s="98">
        <f>SUM(M8:M9)</f>
        <v>72</v>
      </c>
      <c r="N10" s="98">
        <f>SUM(N8:N9)</f>
        <v>49</v>
      </c>
      <c r="O10" s="98">
        <f>SUM(O8:O9)</f>
        <v>121</v>
      </c>
      <c r="P10" s="98"/>
      <c r="Q10" s="292" t="s">
        <v>329</v>
      </c>
    </row>
    <row r="11" spans="1:17" ht="13.5" thickTop="1"/>
    <row r="20" spans="17:17">
      <c r="Q20" t="s">
        <v>652</v>
      </c>
    </row>
  </sheetData>
  <mergeCells count="15">
    <mergeCell ref="A1:P1"/>
    <mergeCell ref="B4:B6"/>
    <mergeCell ref="C4:C6"/>
    <mergeCell ref="D4:F4"/>
    <mergeCell ref="A2:Q2"/>
    <mergeCell ref="Q4:Q7"/>
    <mergeCell ref="A4:A7"/>
    <mergeCell ref="G4:I4"/>
    <mergeCell ref="J4:L4"/>
    <mergeCell ref="A3:B3"/>
    <mergeCell ref="M4:O4"/>
    <mergeCell ref="D5:F5"/>
    <mergeCell ref="G5:I5"/>
    <mergeCell ref="J5:L5"/>
    <mergeCell ref="M5:O5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35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Y18"/>
  <sheetViews>
    <sheetView rightToLeft="1" view="pageBreakPreview" zoomScale="75" zoomScaleNormal="100" zoomScaleSheetLayoutView="75" workbookViewId="0">
      <selection activeCell="S11" sqref="S11"/>
    </sheetView>
  </sheetViews>
  <sheetFormatPr defaultRowHeight="12.75"/>
  <cols>
    <col min="1" max="1" width="8.5703125" customWidth="1"/>
    <col min="2" max="2" width="5.7109375" customWidth="1"/>
    <col min="3" max="3" width="5.85546875" customWidth="1"/>
    <col min="4" max="4" width="5.42578125" customWidth="1"/>
    <col min="5" max="5" width="5.140625" customWidth="1"/>
    <col min="6" max="6" width="6.7109375" customWidth="1"/>
    <col min="7" max="7" width="5.42578125" customWidth="1"/>
    <col min="8" max="8" width="6" customWidth="1"/>
    <col min="9" max="9" width="5.7109375" customWidth="1"/>
    <col min="10" max="10" width="5.5703125" customWidth="1"/>
    <col min="11" max="11" width="6" customWidth="1"/>
    <col min="12" max="12" width="6.42578125" customWidth="1"/>
    <col min="13" max="14" width="6" customWidth="1"/>
    <col min="15" max="15" width="6.7109375" customWidth="1"/>
    <col min="16" max="16" width="6.140625" customWidth="1"/>
    <col min="17" max="17" width="6.28515625" customWidth="1"/>
    <col min="18" max="19" width="5.85546875" customWidth="1"/>
    <col min="20" max="20" width="5.140625" customWidth="1"/>
    <col min="21" max="21" width="4.42578125" customWidth="1"/>
    <col min="22" max="22" width="5.42578125" customWidth="1"/>
    <col min="23" max="23" width="6" customWidth="1"/>
    <col min="24" max="24" width="6.42578125" customWidth="1"/>
    <col min="25" max="25" width="14.140625" customWidth="1"/>
  </cols>
  <sheetData>
    <row r="1" spans="1:25" s="1" customFormat="1" ht="27" customHeight="1">
      <c r="A1" s="741"/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741"/>
      <c r="S1" s="741"/>
      <c r="T1" s="741"/>
      <c r="U1" s="741"/>
      <c r="V1" s="741"/>
      <c r="W1" s="741"/>
      <c r="X1" s="741"/>
    </row>
    <row r="2" spans="1:25" s="22" customFormat="1" ht="39" customHeight="1">
      <c r="A2" s="741" t="s">
        <v>611</v>
      </c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741"/>
      <c r="Q2" s="741"/>
      <c r="R2" s="741"/>
      <c r="S2" s="741"/>
      <c r="T2" s="741"/>
      <c r="U2" s="741"/>
      <c r="V2" s="741"/>
      <c r="W2" s="741"/>
      <c r="X2" s="741"/>
    </row>
    <row r="3" spans="1:25" s="22" customFormat="1" ht="39" customHeight="1">
      <c r="A3" s="607" t="s">
        <v>610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  <c r="S3" s="607"/>
      <c r="T3" s="607"/>
      <c r="U3" s="607"/>
      <c r="V3" s="607"/>
      <c r="W3" s="607"/>
      <c r="X3" s="607"/>
      <c r="Y3" s="607"/>
    </row>
    <row r="4" spans="1:25" s="22" customFormat="1" ht="28.5" customHeight="1" thickBot="1">
      <c r="A4" s="361" t="s">
        <v>289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02" t="s">
        <v>437</v>
      </c>
    </row>
    <row r="5" spans="1:25" ht="33.75" customHeight="1" thickTop="1">
      <c r="A5" s="608" t="s">
        <v>1</v>
      </c>
      <c r="B5" s="537" t="s">
        <v>54</v>
      </c>
      <c r="C5" s="537"/>
      <c r="D5" s="537" t="s">
        <v>55</v>
      </c>
      <c r="E5" s="537"/>
      <c r="F5" s="537" t="s">
        <v>56</v>
      </c>
      <c r="G5" s="537"/>
      <c r="H5" s="613" t="s">
        <v>57</v>
      </c>
      <c r="I5" s="613"/>
      <c r="J5" s="613" t="s">
        <v>58</v>
      </c>
      <c r="K5" s="613"/>
      <c r="L5" s="613" t="s">
        <v>59</v>
      </c>
      <c r="M5" s="613"/>
      <c r="N5" s="613" t="s">
        <v>60</v>
      </c>
      <c r="O5" s="613"/>
      <c r="P5" s="613" t="s">
        <v>141</v>
      </c>
      <c r="Q5" s="613"/>
      <c r="R5" s="613" t="s">
        <v>62</v>
      </c>
      <c r="S5" s="613"/>
      <c r="T5" s="613" t="s">
        <v>63</v>
      </c>
      <c r="U5" s="613"/>
      <c r="V5" s="537" t="s">
        <v>8</v>
      </c>
      <c r="W5" s="537"/>
      <c r="X5" s="537"/>
      <c r="Y5" s="658" t="s">
        <v>313</v>
      </c>
    </row>
    <row r="6" spans="1:25" ht="21.75" customHeight="1">
      <c r="A6" s="610"/>
      <c r="B6" s="743"/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  <c r="U6" s="743"/>
      <c r="V6" s="743" t="s">
        <v>529</v>
      </c>
      <c r="W6" s="743"/>
      <c r="X6" s="743"/>
      <c r="Y6" s="735"/>
    </row>
    <row r="7" spans="1:25" ht="31.5" customHeight="1">
      <c r="A7" s="610"/>
      <c r="B7" s="96" t="s">
        <v>9</v>
      </c>
      <c r="C7" s="96" t="s">
        <v>10</v>
      </c>
      <c r="D7" s="96" t="s">
        <v>9</v>
      </c>
      <c r="E7" s="96" t="s">
        <v>10</v>
      </c>
      <c r="F7" s="96" t="s">
        <v>9</v>
      </c>
      <c r="G7" s="96" t="s">
        <v>10</v>
      </c>
      <c r="H7" s="96" t="s">
        <v>9</v>
      </c>
      <c r="I7" s="96" t="s">
        <v>10</v>
      </c>
      <c r="J7" s="96" t="s">
        <v>9</v>
      </c>
      <c r="K7" s="96" t="s">
        <v>10</v>
      </c>
      <c r="L7" s="96" t="s">
        <v>9</v>
      </c>
      <c r="M7" s="96" t="s">
        <v>10</v>
      </c>
      <c r="N7" s="96" t="s">
        <v>9</v>
      </c>
      <c r="O7" s="96" t="s">
        <v>10</v>
      </c>
      <c r="P7" s="96" t="s">
        <v>9</v>
      </c>
      <c r="Q7" s="96" t="s">
        <v>10</v>
      </c>
      <c r="R7" s="96" t="s">
        <v>9</v>
      </c>
      <c r="S7" s="96" t="s">
        <v>10</v>
      </c>
      <c r="T7" s="96" t="s">
        <v>9</v>
      </c>
      <c r="U7" s="96" t="s">
        <v>10</v>
      </c>
      <c r="V7" s="96" t="s">
        <v>9</v>
      </c>
      <c r="W7" s="96" t="s">
        <v>10</v>
      </c>
      <c r="X7" s="288" t="s">
        <v>11</v>
      </c>
      <c r="Y7" s="735"/>
    </row>
    <row r="8" spans="1:25" ht="21.75" customHeight="1" thickBot="1">
      <c r="A8" s="742"/>
      <c r="B8" s="307" t="s">
        <v>347</v>
      </c>
      <c r="C8" s="307" t="s">
        <v>348</v>
      </c>
      <c r="D8" s="307" t="s">
        <v>347</v>
      </c>
      <c r="E8" s="307" t="s">
        <v>348</v>
      </c>
      <c r="F8" s="307" t="s">
        <v>347</v>
      </c>
      <c r="G8" s="307" t="s">
        <v>348</v>
      </c>
      <c r="H8" s="307" t="s">
        <v>347</v>
      </c>
      <c r="I8" s="307" t="s">
        <v>348</v>
      </c>
      <c r="J8" s="307" t="s">
        <v>347</v>
      </c>
      <c r="K8" s="307" t="s">
        <v>348</v>
      </c>
      <c r="L8" s="307" t="s">
        <v>347</v>
      </c>
      <c r="M8" s="307" t="s">
        <v>348</v>
      </c>
      <c r="N8" s="307" t="s">
        <v>347</v>
      </c>
      <c r="O8" s="307" t="s">
        <v>348</v>
      </c>
      <c r="P8" s="307" t="s">
        <v>347</v>
      </c>
      <c r="Q8" s="307" t="s">
        <v>348</v>
      </c>
      <c r="R8" s="307" t="s">
        <v>347</v>
      </c>
      <c r="S8" s="307" t="s">
        <v>348</v>
      </c>
      <c r="T8" s="307" t="s">
        <v>347</v>
      </c>
      <c r="U8" s="307" t="s">
        <v>348</v>
      </c>
      <c r="V8" s="307" t="s">
        <v>347</v>
      </c>
      <c r="W8" s="307" t="s">
        <v>348</v>
      </c>
      <c r="X8" s="307" t="s">
        <v>349</v>
      </c>
      <c r="Y8" s="744"/>
    </row>
    <row r="9" spans="1:25" ht="40.5" customHeight="1" thickTop="1">
      <c r="A9" s="234" t="s">
        <v>30</v>
      </c>
      <c r="B9" s="235">
        <v>2</v>
      </c>
      <c r="C9" s="235">
        <v>2</v>
      </c>
      <c r="D9" s="235">
        <v>4</v>
      </c>
      <c r="E9" s="235">
        <v>6</v>
      </c>
      <c r="F9" s="235">
        <v>14</v>
      </c>
      <c r="G9" s="235">
        <v>11</v>
      </c>
      <c r="H9" s="235">
        <v>9</v>
      </c>
      <c r="I9" s="235">
        <v>15</v>
      </c>
      <c r="J9" s="235">
        <v>5</v>
      </c>
      <c r="K9" s="235">
        <v>16</v>
      </c>
      <c r="L9" s="235">
        <v>0</v>
      </c>
      <c r="M9" s="235">
        <v>14</v>
      </c>
      <c r="N9" s="235">
        <v>0</v>
      </c>
      <c r="O9" s="235">
        <v>44</v>
      </c>
      <c r="P9" s="235">
        <v>0</v>
      </c>
      <c r="Q9" s="235">
        <v>22</v>
      </c>
      <c r="R9" s="235">
        <v>0</v>
      </c>
      <c r="S9" s="235">
        <v>14</v>
      </c>
      <c r="T9" s="235">
        <v>0</v>
      </c>
      <c r="U9" s="235">
        <v>4</v>
      </c>
      <c r="V9" s="235">
        <f>SUM(T9,R9,P9,N9,L9,J9,H9,F9,D9,B9)</f>
        <v>34</v>
      </c>
      <c r="W9" s="235">
        <f>SUM(U9,S9,Q9,O9,M9,K9,I9,G9,E9,C9)</f>
        <v>148</v>
      </c>
      <c r="X9" s="235">
        <f>SUM(V9:W9)</f>
        <v>182</v>
      </c>
      <c r="Y9" s="314" t="s">
        <v>318</v>
      </c>
    </row>
    <row r="10" spans="1:25" ht="40.5" customHeight="1" thickBot="1">
      <c r="A10" s="165" t="s">
        <v>32</v>
      </c>
      <c r="B10" s="236">
        <v>0</v>
      </c>
      <c r="C10" s="236">
        <v>0</v>
      </c>
      <c r="D10" s="236">
        <v>0</v>
      </c>
      <c r="E10" s="236">
        <v>0</v>
      </c>
      <c r="F10" s="236">
        <v>0</v>
      </c>
      <c r="G10" s="236">
        <v>0</v>
      </c>
      <c r="H10" s="236">
        <v>0</v>
      </c>
      <c r="I10" s="236">
        <v>0</v>
      </c>
      <c r="J10" s="236">
        <v>18</v>
      </c>
      <c r="K10" s="236">
        <v>0</v>
      </c>
      <c r="L10" s="236">
        <v>12</v>
      </c>
      <c r="M10" s="236">
        <v>0</v>
      </c>
      <c r="N10" s="236">
        <v>57</v>
      </c>
      <c r="O10" s="236">
        <v>0</v>
      </c>
      <c r="P10" s="236">
        <v>27</v>
      </c>
      <c r="Q10" s="236">
        <v>0</v>
      </c>
      <c r="R10" s="236">
        <v>14</v>
      </c>
      <c r="S10" s="236">
        <v>0</v>
      </c>
      <c r="T10" s="236">
        <v>6</v>
      </c>
      <c r="U10" s="236">
        <v>0</v>
      </c>
      <c r="V10" s="236">
        <f>SUM(T10,R10,P10,N10,L10,J10,H10,F10,D10,B10)</f>
        <v>134</v>
      </c>
      <c r="W10" s="236">
        <f>SUM(U10,S10,Q10,O10,M10,K10,I10,G10,E10,C10)</f>
        <v>0</v>
      </c>
      <c r="X10" s="236">
        <f>SUM(V10:W10)</f>
        <v>134</v>
      </c>
      <c r="Y10" s="315" t="s">
        <v>438</v>
      </c>
    </row>
    <row r="11" spans="1:25" ht="40.5" customHeight="1" thickTop="1" thickBot="1">
      <c r="A11" s="166" t="s">
        <v>0</v>
      </c>
      <c r="B11" s="237">
        <f>SUM(B9:B10)</f>
        <v>2</v>
      </c>
      <c r="C11" s="237">
        <f t="shared" ref="C11:X11" si="0">SUM(C9:C10)</f>
        <v>2</v>
      </c>
      <c r="D11" s="237">
        <f t="shared" si="0"/>
        <v>4</v>
      </c>
      <c r="E11" s="237">
        <f t="shared" si="0"/>
        <v>6</v>
      </c>
      <c r="F11" s="237">
        <f t="shared" si="0"/>
        <v>14</v>
      </c>
      <c r="G11" s="237">
        <f t="shared" si="0"/>
        <v>11</v>
      </c>
      <c r="H11" s="237">
        <f t="shared" si="0"/>
        <v>9</v>
      </c>
      <c r="I11" s="237">
        <f t="shared" si="0"/>
        <v>15</v>
      </c>
      <c r="J11" s="237">
        <f t="shared" si="0"/>
        <v>23</v>
      </c>
      <c r="K11" s="237">
        <f t="shared" si="0"/>
        <v>16</v>
      </c>
      <c r="L11" s="237">
        <f t="shared" si="0"/>
        <v>12</v>
      </c>
      <c r="M11" s="237">
        <f t="shared" si="0"/>
        <v>14</v>
      </c>
      <c r="N11" s="237">
        <f t="shared" si="0"/>
        <v>57</v>
      </c>
      <c r="O11" s="237">
        <f t="shared" si="0"/>
        <v>44</v>
      </c>
      <c r="P11" s="237">
        <f t="shared" si="0"/>
        <v>27</v>
      </c>
      <c r="Q11" s="237">
        <f t="shared" si="0"/>
        <v>22</v>
      </c>
      <c r="R11" s="237">
        <f t="shared" si="0"/>
        <v>14</v>
      </c>
      <c r="S11" s="237">
        <f t="shared" si="0"/>
        <v>14</v>
      </c>
      <c r="T11" s="237">
        <f t="shared" si="0"/>
        <v>6</v>
      </c>
      <c r="U11" s="237">
        <f t="shared" si="0"/>
        <v>4</v>
      </c>
      <c r="V11" s="237">
        <f t="shared" si="0"/>
        <v>168</v>
      </c>
      <c r="W11" s="237">
        <f t="shared" si="0"/>
        <v>148</v>
      </c>
      <c r="X11" s="237">
        <f t="shared" si="0"/>
        <v>316</v>
      </c>
      <c r="Y11" s="316" t="s">
        <v>329</v>
      </c>
    </row>
    <row r="12" spans="1:25" ht="13.5" thickTop="1"/>
    <row r="17" spans="1:15">
      <c r="A17" s="13"/>
    </row>
    <row r="18" spans="1:15">
      <c r="O18" s="13"/>
    </row>
  </sheetData>
  <mergeCells count="27">
    <mergeCell ref="Y5:Y8"/>
    <mergeCell ref="B6:C6"/>
    <mergeCell ref="D6:E6"/>
    <mergeCell ref="F6:G6"/>
    <mergeCell ref="H6:I6"/>
    <mergeCell ref="J6:K6"/>
    <mergeCell ref="L6:M6"/>
    <mergeCell ref="N6:O6"/>
    <mergeCell ref="P6:Q6"/>
    <mergeCell ref="V6:X6"/>
    <mergeCell ref="R6:S6"/>
    <mergeCell ref="A2:X2"/>
    <mergeCell ref="A1:X1"/>
    <mergeCell ref="B5:C5"/>
    <mergeCell ref="D5:E5"/>
    <mergeCell ref="F5:G5"/>
    <mergeCell ref="H5:I5"/>
    <mergeCell ref="N5:O5"/>
    <mergeCell ref="V5:X5"/>
    <mergeCell ref="J5:K5"/>
    <mergeCell ref="P5:Q5"/>
    <mergeCell ref="R5:S5"/>
    <mergeCell ref="T5:U5"/>
    <mergeCell ref="A5:A8"/>
    <mergeCell ref="T6:U6"/>
    <mergeCell ref="L5:M5"/>
    <mergeCell ref="A3:Y3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 xml:space="preserve">&amp;C&amp;12 36
&amp;11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25"/>
  <sheetViews>
    <sheetView rightToLeft="1" view="pageBreakPreview" zoomScale="75" zoomScaleNormal="75" zoomScaleSheetLayoutView="75" workbookViewId="0">
      <selection activeCell="B6" sqref="B6:P6"/>
    </sheetView>
  </sheetViews>
  <sheetFormatPr defaultRowHeight="12.75"/>
  <cols>
    <col min="1" max="1" width="16" customWidth="1"/>
    <col min="2" max="2" width="8.140625" customWidth="1"/>
    <col min="3" max="8" width="13.140625" customWidth="1"/>
  </cols>
  <sheetData>
    <row r="1" spans="1:11" s="1" customFormat="1" ht="16.5" customHeight="1">
      <c r="A1" s="547"/>
      <c r="B1" s="547"/>
      <c r="C1" s="547"/>
      <c r="D1" s="547"/>
      <c r="E1" s="547"/>
      <c r="F1" s="547"/>
      <c r="G1" s="547"/>
      <c r="H1" s="547"/>
    </row>
    <row r="2" spans="1:11" ht="31.5" customHeight="1">
      <c r="A2" s="547" t="s">
        <v>612</v>
      </c>
      <c r="B2" s="547"/>
      <c r="C2" s="547"/>
      <c r="D2" s="547"/>
      <c r="E2" s="547"/>
      <c r="F2" s="547"/>
      <c r="G2" s="547"/>
      <c r="H2" s="547"/>
      <c r="I2" s="547"/>
      <c r="J2" s="547"/>
      <c r="K2" s="13"/>
    </row>
    <row r="3" spans="1:11" ht="24" customHeight="1">
      <c r="A3" s="547" t="s">
        <v>613</v>
      </c>
      <c r="B3" s="547"/>
      <c r="C3" s="547"/>
      <c r="D3" s="547"/>
      <c r="E3" s="547"/>
      <c r="F3" s="547"/>
      <c r="G3" s="547"/>
      <c r="H3" s="547"/>
      <c r="I3" s="547"/>
      <c r="J3" s="547"/>
      <c r="K3" s="13"/>
    </row>
    <row r="4" spans="1:11" ht="19.5" customHeight="1">
      <c r="A4" s="547"/>
      <c r="B4" s="547"/>
      <c r="C4" s="547"/>
      <c r="D4" s="547"/>
      <c r="E4" s="547"/>
      <c r="F4" s="547"/>
      <c r="G4" s="547"/>
      <c r="H4" s="547"/>
      <c r="I4" s="547"/>
      <c r="J4" s="547"/>
      <c r="K4" s="13"/>
    </row>
    <row r="5" spans="1:11" ht="20.100000000000001" customHeight="1" thickBot="1">
      <c r="A5" s="678" t="s">
        <v>290</v>
      </c>
      <c r="B5" s="678"/>
      <c r="C5" s="678"/>
      <c r="D5" s="678"/>
      <c r="E5" s="678"/>
      <c r="F5" s="678"/>
      <c r="G5" s="678"/>
      <c r="H5" s="678"/>
      <c r="I5" s="746" t="s">
        <v>442</v>
      </c>
      <c r="J5" s="746"/>
    </row>
    <row r="6" spans="1:11" ht="20.100000000000001" customHeight="1" thickTop="1">
      <c r="A6" s="613" t="s">
        <v>118</v>
      </c>
      <c r="B6" s="613"/>
      <c r="C6" s="613" t="s">
        <v>527</v>
      </c>
      <c r="D6" s="613"/>
      <c r="E6" s="613"/>
      <c r="F6" s="613"/>
      <c r="G6" s="613" t="s">
        <v>11</v>
      </c>
      <c r="H6" s="613"/>
      <c r="I6" s="729" t="s">
        <v>441</v>
      </c>
      <c r="J6" s="729"/>
    </row>
    <row r="7" spans="1:11" ht="20.100000000000001" customHeight="1">
      <c r="A7" s="614"/>
      <c r="B7" s="614"/>
      <c r="C7" s="614" t="s">
        <v>9</v>
      </c>
      <c r="D7" s="614"/>
      <c r="E7" s="614" t="s">
        <v>10</v>
      </c>
      <c r="F7" s="614"/>
      <c r="G7" s="614"/>
      <c r="H7" s="614"/>
      <c r="I7" s="730"/>
      <c r="J7" s="730"/>
    </row>
    <row r="8" spans="1:11" ht="20.100000000000001" customHeight="1" thickBot="1">
      <c r="A8" s="614"/>
      <c r="B8" s="614"/>
      <c r="C8" s="615" t="s">
        <v>347</v>
      </c>
      <c r="D8" s="615"/>
      <c r="E8" s="615" t="s">
        <v>348</v>
      </c>
      <c r="F8" s="615"/>
      <c r="G8" s="615" t="s">
        <v>349</v>
      </c>
      <c r="H8" s="615"/>
      <c r="I8" s="731"/>
      <c r="J8" s="731"/>
    </row>
    <row r="9" spans="1:11" ht="20.100000000000001" customHeight="1" thickTop="1">
      <c r="A9" s="587" t="s">
        <v>119</v>
      </c>
      <c r="B9" s="587"/>
      <c r="C9" s="751">
        <v>167</v>
      </c>
      <c r="D9" s="751"/>
      <c r="E9" s="751">
        <v>146</v>
      </c>
      <c r="F9" s="751"/>
      <c r="G9" s="752">
        <f>SUM(C9:F9)</f>
        <v>313</v>
      </c>
      <c r="H9" s="752"/>
      <c r="I9" s="704" t="s">
        <v>415</v>
      </c>
      <c r="J9" s="704"/>
    </row>
    <row r="10" spans="1:11" ht="20.100000000000001" customHeight="1">
      <c r="A10" s="712" t="s">
        <v>120</v>
      </c>
      <c r="B10" s="712"/>
      <c r="C10" s="747">
        <v>1</v>
      </c>
      <c r="D10" s="747"/>
      <c r="E10" s="747">
        <v>2</v>
      </c>
      <c r="F10" s="747"/>
      <c r="G10" s="748">
        <f t="shared" ref="G10:G19" si="0">SUM(C10:F10)</f>
        <v>3</v>
      </c>
      <c r="H10" s="748"/>
      <c r="I10" s="700" t="s">
        <v>416</v>
      </c>
      <c r="J10" s="700"/>
    </row>
    <row r="11" spans="1:11" ht="20.100000000000001" customHeight="1">
      <c r="A11" s="712" t="s">
        <v>27</v>
      </c>
      <c r="B11" s="712"/>
      <c r="C11" s="747">
        <v>0</v>
      </c>
      <c r="D11" s="747"/>
      <c r="E11" s="747">
        <v>0</v>
      </c>
      <c r="F11" s="747"/>
      <c r="G11" s="748">
        <f t="shared" si="0"/>
        <v>0</v>
      </c>
      <c r="H11" s="748"/>
      <c r="I11" s="700" t="s">
        <v>357</v>
      </c>
      <c r="J11" s="700"/>
    </row>
    <row r="12" spans="1:11" ht="20.100000000000001" customHeight="1">
      <c r="A12" s="712" t="s">
        <v>3</v>
      </c>
      <c r="B12" s="712"/>
      <c r="C12" s="747">
        <v>0</v>
      </c>
      <c r="D12" s="747"/>
      <c r="E12" s="747">
        <v>0</v>
      </c>
      <c r="F12" s="747"/>
      <c r="G12" s="748">
        <f t="shared" si="0"/>
        <v>0</v>
      </c>
      <c r="H12" s="748"/>
      <c r="I12" s="700" t="s">
        <v>358</v>
      </c>
      <c r="J12" s="700"/>
    </row>
    <row r="13" spans="1:11" ht="20.100000000000001" customHeight="1">
      <c r="A13" s="712" t="s">
        <v>4</v>
      </c>
      <c r="B13" s="712"/>
      <c r="C13" s="747">
        <v>0</v>
      </c>
      <c r="D13" s="747"/>
      <c r="E13" s="747">
        <v>0</v>
      </c>
      <c r="F13" s="747"/>
      <c r="G13" s="748">
        <f t="shared" si="0"/>
        <v>0</v>
      </c>
      <c r="H13" s="748"/>
      <c r="I13" s="700" t="s">
        <v>359</v>
      </c>
      <c r="J13" s="700"/>
    </row>
    <row r="14" spans="1:11" ht="20.100000000000001" customHeight="1">
      <c r="A14" s="712" t="s">
        <v>5</v>
      </c>
      <c r="B14" s="712"/>
      <c r="C14" s="747">
        <v>0</v>
      </c>
      <c r="D14" s="747"/>
      <c r="E14" s="747">
        <v>0</v>
      </c>
      <c r="F14" s="747"/>
      <c r="G14" s="748">
        <f t="shared" si="0"/>
        <v>0</v>
      </c>
      <c r="H14" s="748"/>
      <c r="I14" s="700" t="s">
        <v>360</v>
      </c>
      <c r="J14" s="700"/>
    </row>
    <row r="15" spans="1:11" ht="20.100000000000001" customHeight="1">
      <c r="A15" s="712" t="s">
        <v>6</v>
      </c>
      <c r="B15" s="712"/>
      <c r="C15" s="747">
        <v>0</v>
      </c>
      <c r="D15" s="747"/>
      <c r="E15" s="747">
        <v>0</v>
      </c>
      <c r="F15" s="747"/>
      <c r="G15" s="748">
        <f t="shared" si="0"/>
        <v>0</v>
      </c>
      <c r="H15" s="748"/>
      <c r="I15" s="700" t="s">
        <v>361</v>
      </c>
      <c r="J15" s="700"/>
    </row>
    <row r="16" spans="1:11" ht="20.100000000000001" customHeight="1">
      <c r="A16" s="712" t="s">
        <v>121</v>
      </c>
      <c r="B16" s="712"/>
      <c r="C16" s="747">
        <v>0</v>
      </c>
      <c r="D16" s="747"/>
      <c r="E16" s="747">
        <v>0</v>
      </c>
      <c r="F16" s="747"/>
      <c r="G16" s="748">
        <f t="shared" si="0"/>
        <v>0</v>
      </c>
      <c r="H16" s="748"/>
      <c r="I16" s="700" t="s">
        <v>417</v>
      </c>
      <c r="J16" s="700"/>
    </row>
    <row r="17" spans="1:10" ht="20.100000000000001" customHeight="1">
      <c r="A17" s="712" t="s">
        <v>122</v>
      </c>
      <c r="B17" s="712"/>
      <c r="C17" s="747">
        <v>0</v>
      </c>
      <c r="D17" s="747"/>
      <c r="E17" s="747">
        <v>0</v>
      </c>
      <c r="F17" s="747"/>
      <c r="G17" s="748">
        <f t="shared" si="0"/>
        <v>0</v>
      </c>
      <c r="H17" s="748"/>
      <c r="I17" s="700" t="s">
        <v>418</v>
      </c>
      <c r="J17" s="700"/>
    </row>
    <row r="18" spans="1:10" s="19" customFormat="1" ht="20.100000000000001" customHeight="1">
      <c r="A18" s="712" t="s">
        <v>123</v>
      </c>
      <c r="B18" s="712"/>
      <c r="C18" s="747">
        <v>0</v>
      </c>
      <c r="D18" s="747"/>
      <c r="E18" s="747">
        <v>0</v>
      </c>
      <c r="F18" s="747"/>
      <c r="G18" s="748">
        <f t="shared" si="0"/>
        <v>0</v>
      </c>
      <c r="H18" s="748"/>
      <c r="I18" s="700" t="s">
        <v>419</v>
      </c>
      <c r="J18" s="700"/>
    </row>
    <row r="19" spans="1:10" ht="21.95" customHeight="1" thickBot="1">
      <c r="A19" s="717" t="s">
        <v>38</v>
      </c>
      <c r="B19" s="717"/>
      <c r="C19" s="749">
        <v>0</v>
      </c>
      <c r="D19" s="749"/>
      <c r="E19" s="749">
        <v>0</v>
      </c>
      <c r="F19" s="749"/>
      <c r="G19" s="750">
        <f t="shared" si="0"/>
        <v>0</v>
      </c>
      <c r="H19" s="750"/>
      <c r="I19" s="701" t="s">
        <v>362</v>
      </c>
      <c r="J19" s="701"/>
    </row>
    <row r="20" spans="1:10" ht="21" customHeight="1" thickTop="1" thickBot="1">
      <c r="A20" s="716" t="s">
        <v>0</v>
      </c>
      <c r="B20" s="716"/>
      <c r="C20" s="745">
        <f>SUM(C9:D19)</f>
        <v>168</v>
      </c>
      <c r="D20" s="745"/>
      <c r="E20" s="745">
        <f>SUM(E9:F19)</f>
        <v>148</v>
      </c>
      <c r="F20" s="745"/>
      <c r="G20" s="745">
        <f>SUM(G9:H19)</f>
        <v>316</v>
      </c>
      <c r="H20" s="745"/>
      <c r="I20" s="698" t="s">
        <v>329</v>
      </c>
      <c r="J20" s="698"/>
    </row>
    <row r="21" spans="1:10" ht="13.5" thickTop="1">
      <c r="A21" s="714"/>
      <c r="B21" s="714"/>
    </row>
    <row r="22" spans="1:10" ht="15">
      <c r="B22" s="11"/>
      <c r="C22" s="705"/>
      <c r="D22" s="705"/>
      <c r="E22" s="705"/>
      <c r="F22" s="705"/>
      <c r="G22" s="11"/>
    </row>
    <row r="23" spans="1:10" ht="15">
      <c r="B23" s="11"/>
      <c r="C23" s="705"/>
      <c r="D23" s="705"/>
      <c r="E23" s="705"/>
      <c r="F23" s="705"/>
      <c r="G23" s="11"/>
    </row>
    <row r="24" spans="1:10" ht="15">
      <c r="B24" s="11"/>
      <c r="C24" s="705"/>
      <c r="D24" s="705"/>
      <c r="E24" s="705"/>
      <c r="F24" s="705"/>
      <c r="G24" s="11"/>
    </row>
    <row r="25" spans="1:10" ht="15">
      <c r="B25" s="11"/>
      <c r="C25" s="705"/>
      <c r="D25" s="705"/>
      <c r="E25" s="705"/>
      <c r="F25" s="705"/>
      <c r="G25" s="11"/>
    </row>
  </sheetData>
  <mergeCells count="83">
    <mergeCell ref="I20:J20"/>
    <mergeCell ref="A5:H5"/>
    <mergeCell ref="A6:B8"/>
    <mergeCell ref="I6:J8"/>
    <mergeCell ref="C8:D8"/>
    <mergeCell ref="E8:F8"/>
    <mergeCell ref="G8:H8"/>
    <mergeCell ref="I14:J14"/>
    <mergeCell ref="I15:J15"/>
    <mergeCell ref="I16:J16"/>
    <mergeCell ref="I18:J18"/>
    <mergeCell ref="I19:J19"/>
    <mergeCell ref="I9:J9"/>
    <mergeCell ref="I10:J10"/>
    <mergeCell ref="I11:J11"/>
    <mergeCell ref="I12:J12"/>
    <mergeCell ref="I13:J13"/>
    <mergeCell ref="I17:J17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A1:H1"/>
    <mergeCell ref="C6:F6"/>
    <mergeCell ref="G6:H7"/>
    <mergeCell ref="C7:D7"/>
    <mergeCell ref="E7:F7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C16:D16"/>
    <mergeCell ref="E16:F16"/>
    <mergeCell ref="G16:H16"/>
    <mergeCell ref="A17:B17"/>
    <mergeCell ref="C17:D17"/>
    <mergeCell ref="E17:F17"/>
    <mergeCell ref="G17:H17"/>
    <mergeCell ref="G20:H20"/>
    <mergeCell ref="I5:J5"/>
    <mergeCell ref="A2:J2"/>
    <mergeCell ref="A3:J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A16:B16"/>
    <mergeCell ref="C25:D25"/>
    <mergeCell ref="E25:F25"/>
    <mergeCell ref="A21:B21"/>
    <mergeCell ref="C22:D22"/>
    <mergeCell ref="E22:F22"/>
    <mergeCell ref="C23:D23"/>
    <mergeCell ref="E23:F23"/>
    <mergeCell ref="C24:D24"/>
    <mergeCell ref="E24:F24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37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A20"/>
  <sheetViews>
    <sheetView rightToLeft="1" view="pageBreakPreview" zoomScale="75" zoomScaleNormal="75" zoomScaleSheetLayoutView="75" workbookViewId="0">
      <selection activeCell="B6" sqref="B6:P6"/>
    </sheetView>
  </sheetViews>
  <sheetFormatPr defaultRowHeight="12.75"/>
  <cols>
    <col min="1" max="1" width="4.5703125" style="13" customWidth="1"/>
    <col min="2" max="2" width="9.5703125" style="13" customWidth="1"/>
    <col min="3" max="4" width="9.85546875" style="13" customWidth="1"/>
    <col min="5" max="5" width="8" style="13" customWidth="1"/>
    <col min="6" max="6" width="9.85546875" style="13" customWidth="1"/>
    <col min="7" max="7" width="8.28515625" style="13" customWidth="1"/>
    <col min="8" max="8" width="8.7109375" style="13" customWidth="1"/>
    <col min="9" max="9" width="8.5703125" style="13" customWidth="1"/>
    <col min="10" max="10" width="9.85546875" style="13" customWidth="1"/>
    <col min="11" max="11" width="8.7109375" style="13" customWidth="1"/>
    <col min="12" max="12" width="8.140625" style="13" customWidth="1"/>
    <col min="13" max="13" width="8.85546875" style="13" customWidth="1"/>
    <col min="14" max="14" width="8.5703125" style="13" customWidth="1"/>
    <col min="15" max="15" width="9.85546875" style="13" customWidth="1"/>
    <col min="16" max="17" width="9.140625" hidden="1" customWidth="1"/>
    <col min="18" max="18" width="15.85546875" customWidth="1"/>
  </cols>
  <sheetData>
    <row r="1" spans="1:27" s="1" customFormat="1" ht="33" customHeight="1">
      <c r="A1" s="547" t="s">
        <v>614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</row>
    <row r="2" spans="1:27" ht="39.75" customHeight="1">
      <c r="A2" s="605" t="s">
        <v>615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</row>
    <row r="3" spans="1:27" ht="29.25" customHeight="1" thickBot="1">
      <c r="A3" s="554" t="s">
        <v>291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R3" s="302" t="s">
        <v>448</v>
      </c>
    </row>
    <row r="4" spans="1:27" ht="25.5" customHeight="1" thickTop="1">
      <c r="A4" s="613" t="s">
        <v>124</v>
      </c>
      <c r="B4" s="613"/>
      <c r="C4" s="613" t="s">
        <v>260</v>
      </c>
      <c r="D4" s="613"/>
      <c r="E4" s="613" t="s">
        <v>261</v>
      </c>
      <c r="F4" s="613"/>
      <c r="G4" s="613" t="s">
        <v>262</v>
      </c>
      <c r="H4" s="613"/>
      <c r="I4" s="613" t="s">
        <v>259</v>
      </c>
      <c r="J4" s="613"/>
      <c r="K4" s="613" t="s">
        <v>263</v>
      </c>
      <c r="L4" s="613"/>
      <c r="M4" s="613" t="s">
        <v>8</v>
      </c>
      <c r="N4" s="613"/>
      <c r="O4" s="613"/>
      <c r="R4" s="613" t="s">
        <v>313</v>
      </c>
    </row>
    <row r="5" spans="1:27" ht="25.5" customHeight="1">
      <c r="A5" s="614"/>
      <c r="B5" s="614"/>
      <c r="C5" s="728" t="s">
        <v>422</v>
      </c>
      <c r="D5" s="728"/>
      <c r="E5" s="728" t="s">
        <v>423</v>
      </c>
      <c r="F5" s="728"/>
      <c r="G5" s="728" t="s">
        <v>424</v>
      </c>
      <c r="H5" s="728"/>
      <c r="I5" s="728" t="s">
        <v>443</v>
      </c>
      <c r="J5" s="728"/>
      <c r="K5" s="728" t="s">
        <v>425</v>
      </c>
      <c r="L5" s="728"/>
      <c r="M5" s="728" t="s">
        <v>329</v>
      </c>
      <c r="N5" s="728"/>
      <c r="O5" s="728"/>
      <c r="R5" s="614"/>
    </row>
    <row r="6" spans="1:27" ht="21.75" customHeight="1">
      <c r="A6" s="614"/>
      <c r="B6" s="614"/>
      <c r="C6" s="454" t="s">
        <v>9</v>
      </c>
      <c r="D6" s="454" t="s">
        <v>10</v>
      </c>
      <c r="E6" s="454" t="s">
        <v>9</v>
      </c>
      <c r="F6" s="454" t="s">
        <v>10</v>
      </c>
      <c r="G6" s="454" t="s">
        <v>9</v>
      </c>
      <c r="H6" s="454" t="s">
        <v>10</v>
      </c>
      <c r="I6" s="454" t="s">
        <v>9</v>
      </c>
      <c r="J6" s="454" t="s">
        <v>10</v>
      </c>
      <c r="K6" s="454" t="s">
        <v>9</v>
      </c>
      <c r="L6" s="454" t="s">
        <v>10</v>
      </c>
      <c r="M6" s="454" t="s">
        <v>9</v>
      </c>
      <c r="N6" s="454" t="s">
        <v>10</v>
      </c>
      <c r="O6" s="455" t="s">
        <v>11</v>
      </c>
      <c r="R6" s="614"/>
    </row>
    <row r="7" spans="1:27" ht="27.75" hidden="1" customHeight="1">
      <c r="A7" s="614"/>
      <c r="B7" s="614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4">
        <f>C7+E7+G7+I7+K7</f>
        <v>0</v>
      </c>
      <c r="N7" s="164">
        <f>D7+F7+H7+J7+L7</f>
        <v>0</v>
      </c>
      <c r="O7" s="164">
        <f>SUM(M7:N7)</f>
        <v>0</v>
      </c>
      <c r="P7" s="20"/>
      <c r="Q7" s="20"/>
      <c r="R7" s="614"/>
    </row>
    <row r="8" spans="1:27" ht="21" customHeight="1" thickBot="1">
      <c r="A8" s="615"/>
      <c r="B8" s="615"/>
      <c r="C8" s="296" t="s">
        <v>347</v>
      </c>
      <c r="D8" s="296" t="s">
        <v>348</v>
      </c>
      <c r="E8" s="296" t="s">
        <v>347</v>
      </c>
      <c r="F8" s="296" t="s">
        <v>348</v>
      </c>
      <c r="G8" s="296" t="s">
        <v>347</v>
      </c>
      <c r="H8" s="296" t="s">
        <v>348</v>
      </c>
      <c r="I8" s="296" t="s">
        <v>347</v>
      </c>
      <c r="J8" s="296" t="s">
        <v>348</v>
      </c>
      <c r="K8" s="296" t="s">
        <v>347</v>
      </c>
      <c r="L8" s="296" t="s">
        <v>348</v>
      </c>
      <c r="M8" s="296" t="s">
        <v>347</v>
      </c>
      <c r="N8" s="296" t="s">
        <v>348</v>
      </c>
      <c r="O8" s="296" t="s">
        <v>349</v>
      </c>
      <c r="P8" s="20"/>
      <c r="Q8" s="20"/>
      <c r="R8" s="615"/>
    </row>
    <row r="9" spans="1:27" ht="38.25" customHeight="1" thickTop="1">
      <c r="A9" s="753" t="s">
        <v>30</v>
      </c>
      <c r="B9" s="753"/>
      <c r="C9" s="136">
        <v>34</v>
      </c>
      <c r="D9" s="136">
        <v>144</v>
      </c>
      <c r="E9" s="136">
        <v>0</v>
      </c>
      <c r="F9" s="136">
        <v>4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75">
        <f>SUM(K9,I9,G9,E9,C9)</f>
        <v>34</v>
      </c>
      <c r="N9" s="175">
        <f>SUM(L9,J9,H9,F9,D9)</f>
        <v>148</v>
      </c>
      <c r="O9" s="175">
        <f>SUM(M9:N9)</f>
        <v>182</v>
      </c>
      <c r="P9" s="20"/>
      <c r="Q9" s="20"/>
      <c r="R9" s="295" t="s">
        <v>318</v>
      </c>
    </row>
    <row r="10" spans="1:27" ht="31.5" customHeight="1" thickBot="1">
      <c r="A10" s="717" t="s">
        <v>32</v>
      </c>
      <c r="B10" s="717"/>
      <c r="C10" s="59">
        <v>134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148">
        <f>SUM(K10,I10,G10,E10,C10)</f>
        <v>134</v>
      </c>
      <c r="N10" s="148">
        <f>SUM(L10,J10,H10,F10,D10)</f>
        <v>0</v>
      </c>
      <c r="O10" s="148">
        <f>SUM(M10:N10)</f>
        <v>134</v>
      </c>
      <c r="P10" s="20"/>
      <c r="Q10" s="20"/>
      <c r="R10" s="293" t="s">
        <v>438</v>
      </c>
    </row>
    <row r="11" spans="1:27" ht="27.75" hidden="1" customHeight="1">
      <c r="A11" s="570" t="s">
        <v>20</v>
      </c>
      <c r="B11" s="570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4"/>
      <c r="N11" s="164"/>
      <c r="O11" s="164"/>
      <c r="P11" s="20"/>
      <c r="Q11" s="20"/>
      <c r="R11" s="326"/>
    </row>
    <row r="12" spans="1:27" ht="27.75" hidden="1" customHeight="1">
      <c r="A12" s="570" t="s">
        <v>21</v>
      </c>
      <c r="B12" s="570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4"/>
      <c r="N12" s="164"/>
      <c r="O12" s="164"/>
      <c r="P12" s="20"/>
      <c r="Q12" s="20"/>
      <c r="R12" s="326"/>
    </row>
    <row r="13" spans="1:27" ht="27.75" hidden="1" customHeight="1">
      <c r="A13" s="570" t="s">
        <v>37</v>
      </c>
      <c r="B13" s="570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4"/>
      <c r="N13" s="164"/>
      <c r="O13" s="164"/>
      <c r="P13" s="20"/>
      <c r="Q13" s="20"/>
      <c r="R13" s="326"/>
    </row>
    <row r="14" spans="1:27" ht="33.75" customHeight="1" thickTop="1" thickBot="1">
      <c r="A14" s="716" t="s">
        <v>0</v>
      </c>
      <c r="B14" s="716"/>
      <c r="C14" s="98">
        <f t="shared" ref="C14:O14" si="0">SUM(C9:C10)</f>
        <v>168</v>
      </c>
      <c r="D14" s="98">
        <f t="shared" si="0"/>
        <v>144</v>
      </c>
      <c r="E14" s="98">
        <f t="shared" si="0"/>
        <v>0</v>
      </c>
      <c r="F14" s="98">
        <f t="shared" si="0"/>
        <v>4</v>
      </c>
      <c r="G14" s="98">
        <f t="shared" si="0"/>
        <v>0</v>
      </c>
      <c r="H14" s="98">
        <f t="shared" si="0"/>
        <v>0</v>
      </c>
      <c r="I14" s="98">
        <f t="shared" si="0"/>
        <v>0</v>
      </c>
      <c r="J14" s="98">
        <f t="shared" si="0"/>
        <v>0</v>
      </c>
      <c r="K14" s="98">
        <f t="shared" si="0"/>
        <v>0</v>
      </c>
      <c r="L14" s="98">
        <f t="shared" si="0"/>
        <v>0</v>
      </c>
      <c r="M14" s="98">
        <f t="shared" si="0"/>
        <v>168</v>
      </c>
      <c r="N14" s="98">
        <f t="shared" si="0"/>
        <v>148</v>
      </c>
      <c r="O14" s="98">
        <f t="shared" si="0"/>
        <v>316</v>
      </c>
      <c r="P14" s="20"/>
      <c r="Q14" s="20"/>
      <c r="R14" s="292" t="s">
        <v>329</v>
      </c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24.75" hidden="1" customHeight="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2"/>
      <c r="P15" s="20"/>
      <c r="Q15" s="20"/>
    </row>
    <row r="16" spans="1:27" ht="6" customHeight="1" thickTop="1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2"/>
      <c r="P16" s="20"/>
      <c r="Q16" s="20"/>
    </row>
    <row r="17" spans="3:17" ht="24.75" customHeight="1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2"/>
      <c r="P17" s="20"/>
      <c r="Q17" s="20"/>
    </row>
    <row r="18" spans="3:17" ht="30.75" customHeight="1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2"/>
      <c r="P18" s="20"/>
      <c r="Q18" s="20"/>
    </row>
    <row r="19" spans="3:17" ht="27.75" customHeight="1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2"/>
      <c r="P19" s="20"/>
      <c r="Q19" s="20"/>
    </row>
    <row r="20" spans="3:17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0"/>
      <c r="Q20" s="20"/>
    </row>
  </sheetData>
  <mergeCells count="23">
    <mergeCell ref="A1:R1"/>
    <mergeCell ref="A2:R2"/>
    <mergeCell ref="A14:B14"/>
    <mergeCell ref="A13:B13"/>
    <mergeCell ref="A12:B12"/>
    <mergeCell ref="A11:B11"/>
    <mergeCell ref="A9:B9"/>
    <mergeCell ref="A4:B8"/>
    <mergeCell ref="C5:D5"/>
    <mergeCell ref="E5:F5"/>
    <mergeCell ref="R4:R8"/>
    <mergeCell ref="I5:J5"/>
    <mergeCell ref="K5:L5"/>
    <mergeCell ref="M5:O5"/>
    <mergeCell ref="E4:F4"/>
    <mergeCell ref="G4:H4"/>
    <mergeCell ref="A10:B10"/>
    <mergeCell ref="C4:D4"/>
    <mergeCell ref="A3:O3"/>
    <mergeCell ref="I4:J4"/>
    <mergeCell ref="K4:L4"/>
    <mergeCell ref="M4:O4"/>
    <mergeCell ref="G5:H5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38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Y20"/>
  <sheetViews>
    <sheetView rightToLeft="1" view="pageBreakPreview" zoomScale="75" zoomScaleNormal="90" zoomScaleSheetLayoutView="75" workbookViewId="0">
      <selection activeCell="B6" sqref="B6:P6"/>
    </sheetView>
  </sheetViews>
  <sheetFormatPr defaultRowHeight="12.75"/>
  <cols>
    <col min="1" max="1" width="21.140625" style="21" customWidth="1"/>
    <col min="2" max="3" width="7" customWidth="1"/>
    <col min="4" max="6" width="4.7109375" customWidth="1"/>
    <col min="7" max="7" width="5.7109375" bestFit="1" customWidth="1"/>
    <col min="8" max="8" width="4.7109375" customWidth="1"/>
    <col min="9" max="9" width="5.7109375" bestFit="1" customWidth="1"/>
    <col min="10" max="10" width="5.7109375" customWidth="1"/>
    <col min="11" max="20" width="4.7109375" customWidth="1"/>
    <col min="21" max="21" width="4" customWidth="1"/>
    <col min="22" max="22" width="6.7109375" customWidth="1"/>
    <col min="23" max="23" width="6.85546875" customWidth="1"/>
    <col min="24" max="24" width="7.140625" customWidth="1"/>
    <col min="25" max="25" width="16.42578125" customWidth="1"/>
  </cols>
  <sheetData>
    <row r="1" spans="1:25" s="1" customFormat="1" ht="24.75" customHeight="1"/>
    <row r="2" spans="1:25" ht="24.75" customHeight="1">
      <c r="A2" s="547" t="s">
        <v>616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</row>
    <row r="3" spans="1:25" ht="24.75" customHeight="1">
      <c r="A3" s="547" t="s">
        <v>617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</row>
    <row r="4" spans="1:25" ht="24.75" customHeight="1">
      <c r="A4" s="547"/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</row>
    <row r="5" spans="1:25" ht="20.100000000000001" customHeight="1" thickBot="1">
      <c r="A5" s="678" t="s">
        <v>292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302" t="s">
        <v>444</v>
      </c>
    </row>
    <row r="6" spans="1:25" ht="20.100000000000001" customHeight="1" thickTop="1">
      <c r="A6" s="613" t="s">
        <v>130</v>
      </c>
      <c r="B6" s="733">
        <v>-6</v>
      </c>
      <c r="C6" s="733"/>
      <c r="D6" s="733">
        <v>-9</v>
      </c>
      <c r="E6" s="733"/>
      <c r="F6" s="733">
        <v>-12</v>
      </c>
      <c r="G6" s="733"/>
      <c r="H6" s="733">
        <v>-15</v>
      </c>
      <c r="I6" s="733"/>
      <c r="J6" s="733">
        <v>-18</v>
      </c>
      <c r="K6" s="733"/>
      <c r="L6" s="733">
        <v>-20</v>
      </c>
      <c r="M6" s="733"/>
      <c r="N6" s="733">
        <v>-30</v>
      </c>
      <c r="O6" s="733"/>
      <c r="P6" s="733">
        <v>-40</v>
      </c>
      <c r="Q6" s="733"/>
      <c r="R6" s="733">
        <v>-50</v>
      </c>
      <c r="S6" s="733"/>
      <c r="T6" s="733">
        <v>-60</v>
      </c>
      <c r="U6" s="733"/>
      <c r="V6" s="613" t="s">
        <v>0</v>
      </c>
      <c r="W6" s="613"/>
      <c r="X6" s="613"/>
      <c r="Y6" s="729" t="s">
        <v>427</v>
      </c>
    </row>
    <row r="7" spans="1:25" ht="20.100000000000001" customHeight="1">
      <c r="A7" s="614"/>
      <c r="B7" s="732"/>
      <c r="C7" s="732"/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732"/>
      <c r="O7" s="732"/>
      <c r="P7" s="732"/>
      <c r="Q7" s="732"/>
      <c r="R7" s="732"/>
      <c r="S7" s="732"/>
      <c r="T7" s="732"/>
      <c r="U7" s="732"/>
      <c r="V7" s="728" t="s">
        <v>329</v>
      </c>
      <c r="W7" s="728"/>
      <c r="X7" s="728"/>
      <c r="Y7" s="730"/>
    </row>
    <row r="8" spans="1:25" ht="28.5" customHeight="1">
      <c r="A8" s="614"/>
      <c r="B8" s="486" t="s">
        <v>9</v>
      </c>
      <c r="C8" s="486" t="s">
        <v>10</v>
      </c>
      <c r="D8" s="486" t="s">
        <v>9</v>
      </c>
      <c r="E8" s="486" t="s">
        <v>10</v>
      </c>
      <c r="F8" s="486" t="s">
        <v>9</v>
      </c>
      <c r="G8" s="486" t="s">
        <v>10</v>
      </c>
      <c r="H8" s="486" t="s">
        <v>9</v>
      </c>
      <c r="I8" s="486" t="s">
        <v>10</v>
      </c>
      <c r="J8" s="486" t="s">
        <v>9</v>
      </c>
      <c r="K8" s="486" t="s">
        <v>10</v>
      </c>
      <c r="L8" s="486" t="s">
        <v>9</v>
      </c>
      <c r="M8" s="486" t="s">
        <v>10</v>
      </c>
      <c r="N8" s="486" t="s">
        <v>9</v>
      </c>
      <c r="O8" s="486" t="s">
        <v>10</v>
      </c>
      <c r="P8" s="486" t="s">
        <v>9</v>
      </c>
      <c r="Q8" s="486" t="s">
        <v>10</v>
      </c>
      <c r="R8" s="486" t="s">
        <v>9</v>
      </c>
      <c r="S8" s="486" t="s">
        <v>10</v>
      </c>
      <c r="T8" s="486" t="s">
        <v>9</v>
      </c>
      <c r="U8" s="486" t="s">
        <v>10</v>
      </c>
      <c r="V8" s="486" t="s">
        <v>9</v>
      </c>
      <c r="W8" s="486" t="s">
        <v>10</v>
      </c>
      <c r="X8" s="487" t="s">
        <v>11</v>
      </c>
      <c r="Y8" s="730"/>
    </row>
    <row r="9" spans="1:25" ht="28.5" customHeight="1" thickBot="1">
      <c r="A9" s="615"/>
      <c r="B9" s="488" t="s">
        <v>347</v>
      </c>
      <c r="C9" s="488" t="s">
        <v>348</v>
      </c>
      <c r="D9" s="488" t="s">
        <v>347</v>
      </c>
      <c r="E9" s="488" t="s">
        <v>348</v>
      </c>
      <c r="F9" s="488" t="s">
        <v>347</v>
      </c>
      <c r="G9" s="488" t="s">
        <v>348</v>
      </c>
      <c r="H9" s="488" t="s">
        <v>347</v>
      </c>
      <c r="I9" s="488" t="s">
        <v>348</v>
      </c>
      <c r="J9" s="488" t="s">
        <v>347</v>
      </c>
      <c r="K9" s="488" t="s">
        <v>348</v>
      </c>
      <c r="L9" s="488" t="s">
        <v>347</v>
      </c>
      <c r="M9" s="488" t="s">
        <v>348</v>
      </c>
      <c r="N9" s="488" t="s">
        <v>347</v>
      </c>
      <c r="O9" s="488" t="s">
        <v>348</v>
      </c>
      <c r="P9" s="488" t="s">
        <v>347</v>
      </c>
      <c r="Q9" s="488" t="s">
        <v>348</v>
      </c>
      <c r="R9" s="488" t="s">
        <v>347</v>
      </c>
      <c r="S9" s="488" t="s">
        <v>348</v>
      </c>
      <c r="T9" s="488" t="s">
        <v>347</v>
      </c>
      <c r="U9" s="488" t="s">
        <v>348</v>
      </c>
      <c r="V9" s="488" t="s">
        <v>347</v>
      </c>
      <c r="W9" s="488" t="s">
        <v>348</v>
      </c>
      <c r="X9" s="489" t="s">
        <v>349</v>
      </c>
      <c r="Y9" s="731"/>
    </row>
    <row r="10" spans="1:25" ht="39.75" customHeight="1" thickTop="1">
      <c r="A10" s="168" t="s">
        <v>135</v>
      </c>
      <c r="B10" s="373">
        <v>113</v>
      </c>
      <c r="C10" s="373">
        <v>130</v>
      </c>
      <c r="D10" s="373">
        <v>14</v>
      </c>
      <c r="E10" s="373">
        <v>14</v>
      </c>
      <c r="F10" s="373">
        <v>6</v>
      </c>
      <c r="G10" s="373">
        <v>4</v>
      </c>
      <c r="H10" s="373">
        <v>0</v>
      </c>
      <c r="I10" s="373">
        <v>0</v>
      </c>
      <c r="J10" s="373">
        <v>0</v>
      </c>
      <c r="K10" s="373">
        <v>0</v>
      </c>
      <c r="L10" s="373">
        <v>0</v>
      </c>
      <c r="M10" s="373">
        <v>0</v>
      </c>
      <c r="N10" s="373">
        <v>0</v>
      </c>
      <c r="O10" s="373">
        <v>0</v>
      </c>
      <c r="P10" s="373">
        <v>0</v>
      </c>
      <c r="Q10" s="373">
        <v>0</v>
      </c>
      <c r="R10" s="373">
        <v>0</v>
      </c>
      <c r="S10" s="373">
        <v>0</v>
      </c>
      <c r="T10" s="373">
        <v>0</v>
      </c>
      <c r="U10" s="373">
        <v>0</v>
      </c>
      <c r="V10" s="373">
        <f>SUM(T10,R10,P10,N10,L10,J10,H10,F10,D10,B10)</f>
        <v>133</v>
      </c>
      <c r="W10" s="373">
        <f>SUM(U10,S10,Q10,O10,M10,K10,I10,G10,E10,C10)</f>
        <v>148</v>
      </c>
      <c r="X10" s="373">
        <f>SUM(V10:W10)</f>
        <v>281</v>
      </c>
      <c r="Y10" s="304" t="s">
        <v>445</v>
      </c>
    </row>
    <row r="11" spans="1:25" ht="28.5" customHeight="1">
      <c r="A11" s="186" t="s">
        <v>136</v>
      </c>
      <c r="B11" s="374">
        <v>1</v>
      </c>
      <c r="C11" s="374">
        <v>0</v>
      </c>
      <c r="D11" s="374">
        <v>0</v>
      </c>
      <c r="E11" s="374">
        <v>0</v>
      </c>
      <c r="F11" s="374">
        <v>0</v>
      </c>
      <c r="G11" s="374">
        <v>0</v>
      </c>
      <c r="H11" s="374">
        <v>0</v>
      </c>
      <c r="I11" s="374">
        <v>0</v>
      </c>
      <c r="J11" s="374">
        <v>0</v>
      </c>
      <c r="K11" s="374">
        <v>0</v>
      </c>
      <c r="L11" s="374">
        <v>0</v>
      </c>
      <c r="M11" s="374">
        <v>0</v>
      </c>
      <c r="N11" s="374">
        <v>0</v>
      </c>
      <c r="O11" s="374">
        <v>0</v>
      </c>
      <c r="P11" s="374">
        <v>0</v>
      </c>
      <c r="Q11" s="374">
        <v>0</v>
      </c>
      <c r="R11" s="374">
        <v>0</v>
      </c>
      <c r="S11" s="374">
        <v>0</v>
      </c>
      <c r="T11" s="374">
        <v>0</v>
      </c>
      <c r="U11" s="374">
        <v>0</v>
      </c>
      <c r="V11" s="374">
        <f t="shared" ref="V11:V16" si="0">SUM(T11,R11,P11,N11,L11,J11,H11,F11,D11,B11)</f>
        <v>1</v>
      </c>
      <c r="W11" s="374">
        <f t="shared" ref="W11:W16" si="1">SUM(U11,S11,Q11,O11,M11,K11,I11,G11,E11,C11)</f>
        <v>0</v>
      </c>
      <c r="X11" s="374">
        <f t="shared" ref="X11:X16" si="2">SUM(V11:W11)</f>
        <v>1</v>
      </c>
      <c r="Y11" s="305" t="s">
        <v>446</v>
      </c>
    </row>
    <row r="12" spans="1:25" ht="28.5" customHeight="1">
      <c r="A12" s="159" t="s">
        <v>137</v>
      </c>
      <c r="B12" s="374">
        <v>0</v>
      </c>
      <c r="C12" s="374">
        <v>0</v>
      </c>
      <c r="D12" s="374">
        <v>0</v>
      </c>
      <c r="E12" s="374">
        <v>0</v>
      </c>
      <c r="F12" s="374">
        <v>0</v>
      </c>
      <c r="G12" s="374">
        <v>0</v>
      </c>
      <c r="H12" s="374">
        <v>0</v>
      </c>
      <c r="I12" s="374">
        <v>0</v>
      </c>
      <c r="J12" s="374">
        <v>0</v>
      </c>
      <c r="K12" s="374">
        <v>0</v>
      </c>
      <c r="L12" s="374">
        <v>0</v>
      </c>
      <c r="M12" s="374">
        <v>0</v>
      </c>
      <c r="N12" s="374">
        <v>0</v>
      </c>
      <c r="O12" s="374">
        <v>0</v>
      </c>
      <c r="P12" s="374">
        <v>0</v>
      </c>
      <c r="Q12" s="374">
        <v>0</v>
      </c>
      <c r="R12" s="374">
        <v>0</v>
      </c>
      <c r="S12" s="374">
        <v>0</v>
      </c>
      <c r="T12" s="374">
        <v>0</v>
      </c>
      <c r="U12" s="374">
        <v>0</v>
      </c>
      <c r="V12" s="374">
        <f t="shared" si="0"/>
        <v>0</v>
      </c>
      <c r="W12" s="374">
        <f t="shared" si="1"/>
        <v>0</v>
      </c>
      <c r="X12" s="374">
        <f t="shared" si="2"/>
        <v>0</v>
      </c>
      <c r="Y12" s="305" t="s">
        <v>430</v>
      </c>
    </row>
    <row r="13" spans="1:25" ht="28.5" customHeight="1">
      <c r="A13" s="159" t="s">
        <v>138</v>
      </c>
      <c r="B13" s="374">
        <v>26</v>
      </c>
      <c r="C13" s="374">
        <v>0</v>
      </c>
      <c r="D13" s="374">
        <v>0</v>
      </c>
      <c r="E13" s="374">
        <v>0</v>
      </c>
      <c r="F13" s="374">
        <v>0</v>
      </c>
      <c r="G13" s="374">
        <v>0</v>
      </c>
      <c r="H13" s="374">
        <v>0</v>
      </c>
      <c r="I13" s="374">
        <v>0</v>
      </c>
      <c r="J13" s="374">
        <v>0</v>
      </c>
      <c r="K13" s="374">
        <v>0</v>
      </c>
      <c r="L13" s="374">
        <v>0</v>
      </c>
      <c r="M13" s="374">
        <v>0</v>
      </c>
      <c r="N13" s="374">
        <v>0</v>
      </c>
      <c r="O13" s="374">
        <v>0</v>
      </c>
      <c r="P13" s="374">
        <v>0</v>
      </c>
      <c r="Q13" s="374">
        <v>0</v>
      </c>
      <c r="R13" s="374">
        <v>0</v>
      </c>
      <c r="S13" s="374">
        <v>0</v>
      </c>
      <c r="T13" s="374">
        <v>0</v>
      </c>
      <c r="U13" s="374">
        <v>0</v>
      </c>
      <c r="V13" s="374">
        <f t="shared" si="0"/>
        <v>26</v>
      </c>
      <c r="W13" s="374">
        <f t="shared" si="1"/>
        <v>0</v>
      </c>
      <c r="X13" s="374">
        <f t="shared" si="2"/>
        <v>26</v>
      </c>
      <c r="Y13" s="305" t="s">
        <v>431</v>
      </c>
    </row>
    <row r="14" spans="1:25" ht="28.5" customHeight="1">
      <c r="A14" s="159" t="s">
        <v>139</v>
      </c>
      <c r="B14" s="374">
        <v>8</v>
      </c>
      <c r="C14" s="374">
        <v>0</v>
      </c>
      <c r="D14" s="374">
        <v>0</v>
      </c>
      <c r="E14" s="374">
        <v>0</v>
      </c>
      <c r="F14" s="374">
        <v>0</v>
      </c>
      <c r="G14" s="374">
        <v>0</v>
      </c>
      <c r="H14" s="374">
        <v>0</v>
      </c>
      <c r="I14" s="374">
        <v>0</v>
      </c>
      <c r="J14" s="374">
        <v>0</v>
      </c>
      <c r="K14" s="374">
        <v>0</v>
      </c>
      <c r="L14" s="374">
        <v>0</v>
      </c>
      <c r="M14" s="374">
        <v>0</v>
      </c>
      <c r="N14" s="374">
        <v>0</v>
      </c>
      <c r="O14" s="374">
        <v>0</v>
      </c>
      <c r="P14" s="374">
        <v>0</v>
      </c>
      <c r="Q14" s="374">
        <v>0</v>
      </c>
      <c r="R14" s="374">
        <v>0</v>
      </c>
      <c r="S14" s="374">
        <v>0</v>
      </c>
      <c r="T14" s="374">
        <v>0</v>
      </c>
      <c r="U14" s="374">
        <v>0</v>
      </c>
      <c r="V14" s="374">
        <f t="shared" si="0"/>
        <v>8</v>
      </c>
      <c r="W14" s="374">
        <f t="shared" si="1"/>
        <v>0</v>
      </c>
      <c r="X14" s="374">
        <f t="shared" si="2"/>
        <v>8</v>
      </c>
      <c r="Y14" s="305" t="s">
        <v>447</v>
      </c>
    </row>
    <row r="15" spans="1:25" ht="28.5" customHeight="1">
      <c r="A15" s="159" t="s">
        <v>140</v>
      </c>
      <c r="B15" s="374">
        <v>0</v>
      </c>
      <c r="C15" s="374">
        <v>0</v>
      </c>
      <c r="D15" s="374">
        <v>0</v>
      </c>
      <c r="E15" s="374">
        <v>0</v>
      </c>
      <c r="F15" s="374">
        <v>0</v>
      </c>
      <c r="G15" s="374">
        <v>0</v>
      </c>
      <c r="H15" s="374">
        <v>0</v>
      </c>
      <c r="I15" s="374">
        <v>0</v>
      </c>
      <c r="J15" s="374">
        <v>0</v>
      </c>
      <c r="K15" s="374">
        <v>0</v>
      </c>
      <c r="L15" s="374">
        <v>0</v>
      </c>
      <c r="M15" s="374">
        <v>0</v>
      </c>
      <c r="N15" s="374">
        <v>0</v>
      </c>
      <c r="O15" s="374">
        <v>0</v>
      </c>
      <c r="P15" s="374">
        <v>0</v>
      </c>
      <c r="Q15" s="374">
        <v>0</v>
      </c>
      <c r="R15" s="374">
        <v>0</v>
      </c>
      <c r="S15" s="374">
        <v>0</v>
      </c>
      <c r="T15" s="374">
        <v>0</v>
      </c>
      <c r="U15" s="374">
        <v>0</v>
      </c>
      <c r="V15" s="374">
        <f t="shared" si="0"/>
        <v>0</v>
      </c>
      <c r="W15" s="374">
        <f t="shared" si="1"/>
        <v>0</v>
      </c>
      <c r="X15" s="374">
        <f t="shared" si="2"/>
        <v>0</v>
      </c>
      <c r="Y15" s="305" t="s">
        <v>433</v>
      </c>
    </row>
    <row r="16" spans="1:25" ht="27.75" customHeight="1" thickBot="1">
      <c r="A16" s="187" t="s">
        <v>38</v>
      </c>
      <c r="B16" s="375">
        <v>0</v>
      </c>
      <c r="C16" s="375">
        <v>0</v>
      </c>
      <c r="D16" s="375">
        <v>0</v>
      </c>
      <c r="E16" s="375">
        <v>0</v>
      </c>
      <c r="F16" s="375">
        <v>0</v>
      </c>
      <c r="G16" s="375">
        <v>0</v>
      </c>
      <c r="H16" s="375">
        <v>0</v>
      </c>
      <c r="I16" s="375">
        <v>0</v>
      </c>
      <c r="J16" s="375">
        <v>0</v>
      </c>
      <c r="K16" s="375">
        <v>0</v>
      </c>
      <c r="L16" s="375">
        <v>0</v>
      </c>
      <c r="M16" s="375">
        <v>0</v>
      </c>
      <c r="N16" s="375">
        <v>0</v>
      </c>
      <c r="O16" s="375">
        <v>0</v>
      </c>
      <c r="P16" s="375">
        <v>0</v>
      </c>
      <c r="Q16" s="375">
        <v>0</v>
      </c>
      <c r="R16" s="375">
        <v>0</v>
      </c>
      <c r="S16" s="375">
        <v>0</v>
      </c>
      <c r="T16" s="375">
        <v>0</v>
      </c>
      <c r="U16" s="375">
        <v>0</v>
      </c>
      <c r="V16" s="375">
        <f t="shared" si="0"/>
        <v>0</v>
      </c>
      <c r="W16" s="375">
        <f t="shared" si="1"/>
        <v>0</v>
      </c>
      <c r="X16" s="375">
        <f t="shared" si="2"/>
        <v>0</v>
      </c>
      <c r="Y16" s="310" t="s">
        <v>362</v>
      </c>
    </row>
    <row r="17" spans="1:25" ht="27.75" customHeight="1" thickTop="1" thickBot="1">
      <c r="A17" s="188" t="s">
        <v>0</v>
      </c>
      <c r="B17" s="376">
        <f>SUM(B10:B16)</f>
        <v>148</v>
      </c>
      <c r="C17" s="376">
        <f t="shared" ref="C17:X17" si="3">SUM(C10:C16)</f>
        <v>130</v>
      </c>
      <c r="D17" s="376">
        <f t="shared" si="3"/>
        <v>14</v>
      </c>
      <c r="E17" s="376">
        <f t="shared" si="3"/>
        <v>14</v>
      </c>
      <c r="F17" s="376">
        <f t="shared" si="3"/>
        <v>6</v>
      </c>
      <c r="G17" s="376">
        <f t="shared" si="3"/>
        <v>4</v>
      </c>
      <c r="H17" s="376">
        <f t="shared" si="3"/>
        <v>0</v>
      </c>
      <c r="I17" s="376">
        <f t="shared" si="3"/>
        <v>0</v>
      </c>
      <c r="J17" s="376">
        <f t="shared" si="3"/>
        <v>0</v>
      </c>
      <c r="K17" s="376">
        <f t="shared" si="3"/>
        <v>0</v>
      </c>
      <c r="L17" s="376">
        <f t="shared" si="3"/>
        <v>0</v>
      </c>
      <c r="M17" s="376">
        <f t="shared" si="3"/>
        <v>0</v>
      </c>
      <c r="N17" s="376">
        <f t="shared" si="3"/>
        <v>0</v>
      </c>
      <c r="O17" s="376">
        <f t="shared" si="3"/>
        <v>0</v>
      </c>
      <c r="P17" s="376">
        <f t="shared" si="3"/>
        <v>0</v>
      </c>
      <c r="Q17" s="376">
        <f t="shared" si="3"/>
        <v>0</v>
      </c>
      <c r="R17" s="376">
        <f t="shared" si="3"/>
        <v>0</v>
      </c>
      <c r="S17" s="376">
        <f t="shared" si="3"/>
        <v>0</v>
      </c>
      <c r="T17" s="376">
        <f t="shared" si="3"/>
        <v>0</v>
      </c>
      <c r="U17" s="376">
        <f t="shared" si="3"/>
        <v>0</v>
      </c>
      <c r="V17" s="376">
        <f t="shared" si="3"/>
        <v>168</v>
      </c>
      <c r="W17" s="376">
        <f t="shared" si="3"/>
        <v>148</v>
      </c>
      <c r="X17" s="376">
        <f t="shared" si="3"/>
        <v>316</v>
      </c>
      <c r="Y17" s="311" t="s">
        <v>329</v>
      </c>
    </row>
    <row r="18" spans="1:25" ht="18" customHeight="1" thickTop="1"/>
    <row r="19" spans="1:25" ht="18" customHeight="1"/>
    <row r="20" spans="1:25" ht="18" customHeight="1"/>
  </sheetData>
  <mergeCells count="27">
    <mergeCell ref="A2:Y2"/>
    <mergeCell ref="V7:X7"/>
    <mergeCell ref="A5:X5"/>
    <mergeCell ref="B6:C6"/>
    <mergeCell ref="D6:E6"/>
    <mergeCell ref="F6:G6"/>
    <mergeCell ref="H6:I6"/>
    <mergeCell ref="J6:K6"/>
    <mergeCell ref="L6:M6"/>
    <mergeCell ref="N6:O6"/>
    <mergeCell ref="A3:Y4"/>
    <mergeCell ref="V6:X6"/>
    <mergeCell ref="P6:Q6"/>
    <mergeCell ref="R6:S6"/>
    <mergeCell ref="Y6:Y9"/>
    <mergeCell ref="N7:O7"/>
    <mergeCell ref="P7:Q7"/>
    <mergeCell ref="L7:M7"/>
    <mergeCell ref="T6:U6"/>
    <mergeCell ref="A6:A9"/>
    <mergeCell ref="B7:C7"/>
    <mergeCell ref="D7:E7"/>
    <mergeCell ref="F7:G7"/>
    <mergeCell ref="H7:I7"/>
    <mergeCell ref="J7:K7"/>
    <mergeCell ref="R7:S7"/>
    <mergeCell ref="T7:U7"/>
  </mergeCells>
  <printOptions horizontalCentered="1"/>
  <pageMargins left="0.7" right="0.7" top="0.75" bottom="0.75" header="0.3" footer="0.3"/>
  <pageSetup paperSize="9" scale="80" orientation="landscape" r:id="rId1"/>
  <headerFooter alignWithMargins="0">
    <oddFooter>&amp;C&amp;12 39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4"/>
  <sheetViews>
    <sheetView rightToLeft="1" view="pageBreakPreview" zoomScale="75" zoomScaleNormal="100" zoomScaleSheetLayoutView="75" workbookViewId="0">
      <selection activeCell="F32" sqref="F32"/>
    </sheetView>
  </sheetViews>
  <sheetFormatPr defaultRowHeight="12.75"/>
  <cols>
    <col min="1" max="1" width="10.140625" customWidth="1"/>
    <col min="2" max="2" width="9" customWidth="1"/>
    <col min="3" max="3" width="9.5703125" customWidth="1"/>
    <col min="4" max="4" width="10" customWidth="1"/>
    <col min="5" max="5" width="8.7109375" customWidth="1"/>
    <col min="6" max="6" width="8.85546875" customWidth="1"/>
    <col min="7" max="7" width="8.7109375" customWidth="1"/>
    <col min="8" max="10" width="8.28515625" customWidth="1"/>
    <col min="11" max="11" width="8.140625" customWidth="1"/>
    <col min="12" max="12" width="8.7109375" customWidth="1"/>
    <col min="13" max="13" width="8.42578125" customWidth="1"/>
    <col min="14" max="14" width="9" customWidth="1"/>
    <col min="15" max="15" width="9.5703125" customWidth="1"/>
    <col min="16" max="16" width="9.42578125" customWidth="1"/>
    <col min="17" max="17" width="13.28515625" customWidth="1"/>
  </cols>
  <sheetData>
    <row r="1" spans="1:17" s="3" customFormat="1" ht="27.75">
      <c r="A1" s="531" t="s">
        <v>566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</row>
    <row r="2" spans="1:17" s="3" customFormat="1" ht="33" customHeight="1">
      <c r="A2" s="548" t="s">
        <v>567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</row>
    <row r="3" spans="1:17" s="3" customFormat="1" ht="33" customHeight="1" thickBot="1">
      <c r="A3" s="570" t="s">
        <v>510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278" t="s">
        <v>509</v>
      </c>
    </row>
    <row r="4" spans="1:17" ht="25.5" customHeight="1" thickTop="1">
      <c r="A4" s="542" t="s">
        <v>52</v>
      </c>
      <c r="B4" s="571" t="s">
        <v>235</v>
      </c>
      <c r="C4" s="571"/>
      <c r="D4" s="571"/>
      <c r="E4" s="571" t="s">
        <v>42</v>
      </c>
      <c r="F4" s="571"/>
      <c r="G4" s="571"/>
      <c r="H4" s="571" t="s">
        <v>247</v>
      </c>
      <c r="I4" s="571"/>
      <c r="J4" s="571"/>
      <c r="K4" s="571" t="s">
        <v>237</v>
      </c>
      <c r="L4" s="571"/>
      <c r="M4" s="571"/>
      <c r="N4" s="572" t="s">
        <v>8</v>
      </c>
      <c r="O4" s="572"/>
      <c r="P4" s="572"/>
      <c r="Q4" s="566" t="s">
        <v>350</v>
      </c>
    </row>
    <row r="5" spans="1:17" ht="66.75" customHeight="1">
      <c r="A5" s="543"/>
      <c r="B5" s="569" t="s">
        <v>351</v>
      </c>
      <c r="C5" s="569"/>
      <c r="D5" s="569"/>
      <c r="E5" s="569" t="s">
        <v>352</v>
      </c>
      <c r="F5" s="569"/>
      <c r="G5" s="569"/>
      <c r="H5" s="569" t="s">
        <v>353</v>
      </c>
      <c r="I5" s="569"/>
      <c r="J5" s="569"/>
      <c r="K5" s="569" t="s">
        <v>354</v>
      </c>
      <c r="L5" s="569"/>
      <c r="M5" s="569"/>
      <c r="N5" s="569" t="s">
        <v>329</v>
      </c>
      <c r="O5" s="569"/>
      <c r="P5" s="569"/>
      <c r="Q5" s="567"/>
    </row>
    <row r="6" spans="1:17" s="13" customFormat="1" ht="20.100000000000001" customHeight="1">
      <c r="A6" s="543"/>
      <c r="B6" s="260" t="s">
        <v>9</v>
      </c>
      <c r="C6" s="260" t="s">
        <v>10</v>
      </c>
      <c r="D6" s="260" t="s">
        <v>11</v>
      </c>
      <c r="E6" s="260" t="s">
        <v>9</v>
      </c>
      <c r="F6" s="260" t="s">
        <v>10</v>
      </c>
      <c r="G6" s="260" t="s">
        <v>11</v>
      </c>
      <c r="H6" s="260" t="s">
        <v>9</v>
      </c>
      <c r="I6" s="260" t="s">
        <v>10</v>
      </c>
      <c r="J6" s="260" t="s">
        <v>11</v>
      </c>
      <c r="K6" s="260" t="s">
        <v>9</v>
      </c>
      <c r="L6" s="260" t="s">
        <v>10</v>
      </c>
      <c r="M6" s="260" t="s">
        <v>11</v>
      </c>
      <c r="N6" s="260" t="s">
        <v>9</v>
      </c>
      <c r="O6" s="260" t="s">
        <v>10</v>
      </c>
      <c r="P6" s="260" t="s">
        <v>11</v>
      </c>
      <c r="Q6" s="567"/>
    </row>
    <row r="7" spans="1:17" s="13" customFormat="1" ht="20.100000000000001" customHeight="1" thickBot="1">
      <c r="A7" s="573"/>
      <c r="B7" s="261" t="s">
        <v>347</v>
      </c>
      <c r="C7" s="261" t="s">
        <v>348</v>
      </c>
      <c r="D7" s="277" t="s">
        <v>349</v>
      </c>
      <c r="E7" s="267" t="s">
        <v>347</v>
      </c>
      <c r="F7" s="267" t="s">
        <v>348</v>
      </c>
      <c r="G7" s="277" t="s">
        <v>349</v>
      </c>
      <c r="H7" s="267" t="s">
        <v>347</v>
      </c>
      <c r="I7" s="267" t="s">
        <v>348</v>
      </c>
      <c r="J7" s="277" t="s">
        <v>349</v>
      </c>
      <c r="K7" s="267" t="s">
        <v>347</v>
      </c>
      <c r="L7" s="267" t="s">
        <v>348</v>
      </c>
      <c r="M7" s="277" t="s">
        <v>349</v>
      </c>
      <c r="N7" s="267" t="s">
        <v>347</v>
      </c>
      <c r="O7" s="267" t="s">
        <v>348</v>
      </c>
      <c r="P7" s="277" t="s">
        <v>349</v>
      </c>
      <c r="Q7" s="568"/>
    </row>
    <row r="8" spans="1:17" ht="20.100000000000001" customHeight="1" thickTop="1">
      <c r="A8" s="80" t="s">
        <v>53</v>
      </c>
      <c r="B8" s="73">
        <v>16</v>
      </c>
      <c r="C8" s="73">
        <v>17</v>
      </c>
      <c r="D8" s="73">
        <f t="shared" ref="D8:D20" si="0">SUM(B8:C8)</f>
        <v>33</v>
      </c>
      <c r="E8" s="73">
        <v>0</v>
      </c>
      <c r="F8" s="73">
        <v>0</v>
      </c>
      <c r="G8" s="73">
        <f>SUM(E8:F8)</f>
        <v>0</v>
      </c>
      <c r="H8" s="73">
        <v>0</v>
      </c>
      <c r="I8" s="73">
        <v>0</v>
      </c>
      <c r="J8" s="73">
        <f t="shared" ref="J8:J20" si="1">SUM(H8:I8)</f>
        <v>0</v>
      </c>
      <c r="K8" s="73">
        <v>0</v>
      </c>
      <c r="L8" s="73">
        <v>0</v>
      </c>
      <c r="M8" s="73">
        <f t="shared" ref="M8:M20" si="2">SUM(K8:L8)</f>
        <v>0</v>
      </c>
      <c r="N8" s="74">
        <f>SUM(K8,H8,E8,B8)</f>
        <v>16</v>
      </c>
      <c r="O8" s="74">
        <f>SUM(L8,I8,F8,C8)</f>
        <v>17</v>
      </c>
      <c r="P8" s="74">
        <f>SUM(N8:O8)</f>
        <v>33</v>
      </c>
      <c r="Q8" s="367" t="s">
        <v>53</v>
      </c>
    </row>
    <row r="9" spans="1:17" ht="20.100000000000001" customHeight="1">
      <c r="A9" s="79" t="s">
        <v>54</v>
      </c>
      <c r="B9" s="71">
        <v>21</v>
      </c>
      <c r="C9" s="71">
        <v>12</v>
      </c>
      <c r="D9" s="71">
        <f t="shared" si="0"/>
        <v>33</v>
      </c>
      <c r="E9" s="71">
        <v>0</v>
      </c>
      <c r="F9" s="71">
        <v>0</v>
      </c>
      <c r="G9" s="71">
        <f t="shared" ref="G9:G21" si="3">SUM(E9:F9)</f>
        <v>0</v>
      </c>
      <c r="H9" s="71">
        <v>2</v>
      </c>
      <c r="I9" s="71">
        <v>2</v>
      </c>
      <c r="J9" s="71">
        <f t="shared" si="1"/>
        <v>4</v>
      </c>
      <c r="K9" s="71">
        <v>67</v>
      </c>
      <c r="L9" s="71">
        <v>49</v>
      </c>
      <c r="M9" s="71">
        <f t="shared" si="2"/>
        <v>116</v>
      </c>
      <c r="N9" s="72">
        <f t="shared" ref="N9:N20" si="4">SUM(K9,H9,E9,B9)</f>
        <v>90</v>
      </c>
      <c r="O9" s="72">
        <f t="shared" ref="O9:O20" si="5">SUM(L9,I9,F9,C9)</f>
        <v>63</v>
      </c>
      <c r="P9" s="72">
        <f t="shared" ref="P9:P20" si="6">SUM(N9:O9)</f>
        <v>153</v>
      </c>
      <c r="Q9" s="368" t="s">
        <v>54</v>
      </c>
    </row>
    <row r="10" spans="1:17" ht="20.100000000000001" customHeight="1">
      <c r="A10" s="79" t="s">
        <v>55</v>
      </c>
      <c r="B10" s="71">
        <v>52</v>
      </c>
      <c r="C10" s="71">
        <v>23</v>
      </c>
      <c r="D10" s="71">
        <f>SUM(B10:C10)</f>
        <v>75</v>
      </c>
      <c r="E10" s="71">
        <v>0</v>
      </c>
      <c r="F10" s="71">
        <v>0</v>
      </c>
      <c r="G10" s="71">
        <f t="shared" si="3"/>
        <v>0</v>
      </c>
      <c r="H10" s="71">
        <v>4</v>
      </c>
      <c r="I10" s="71">
        <v>6</v>
      </c>
      <c r="J10" s="71">
        <f t="shared" si="1"/>
        <v>10</v>
      </c>
      <c r="K10" s="71">
        <v>578</v>
      </c>
      <c r="L10" s="71">
        <v>386</v>
      </c>
      <c r="M10" s="71">
        <f t="shared" si="2"/>
        <v>964</v>
      </c>
      <c r="N10" s="72">
        <f t="shared" si="4"/>
        <v>634</v>
      </c>
      <c r="O10" s="72">
        <f t="shared" si="5"/>
        <v>415</v>
      </c>
      <c r="P10" s="72">
        <f t="shared" si="6"/>
        <v>1049</v>
      </c>
      <c r="Q10" s="368" t="s">
        <v>55</v>
      </c>
    </row>
    <row r="11" spans="1:17" ht="20.100000000000001" customHeight="1">
      <c r="A11" s="79" t="s">
        <v>56</v>
      </c>
      <c r="B11" s="71">
        <v>64</v>
      </c>
      <c r="C11" s="71">
        <v>20</v>
      </c>
      <c r="D11" s="71">
        <f t="shared" si="0"/>
        <v>84</v>
      </c>
      <c r="E11" s="71">
        <v>0</v>
      </c>
      <c r="F11" s="71">
        <v>0</v>
      </c>
      <c r="G11" s="71">
        <f t="shared" si="3"/>
        <v>0</v>
      </c>
      <c r="H11" s="71">
        <v>14</v>
      </c>
      <c r="I11" s="71">
        <v>11</v>
      </c>
      <c r="J11" s="71">
        <f t="shared" si="1"/>
        <v>25</v>
      </c>
      <c r="K11" s="71">
        <v>689</v>
      </c>
      <c r="L11" s="71">
        <v>360</v>
      </c>
      <c r="M11" s="71">
        <f t="shared" si="2"/>
        <v>1049</v>
      </c>
      <c r="N11" s="72">
        <f t="shared" si="4"/>
        <v>767</v>
      </c>
      <c r="O11" s="72">
        <f t="shared" si="5"/>
        <v>391</v>
      </c>
      <c r="P11" s="72">
        <f t="shared" si="6"/>
        <v>1158</v>
      </c>
      <c r="Q11" s="368" t="s">
        <v>56</v>
      </c>
    </row>
    <row r="12" spans="1:17" ht="20.100000000000001" customHeight="1">
      <c r="A12" s="79" t="s">
        <v>57</v>
      </c>
      <c r="B12" s="71">
        <v>58</v>
      </c>
      <c r="C12" s="71">
        <v>26</v>
      </c>
      <c r="D12" s="71">
        <f t="shared" si="0"/>
        <v>84</v>
      </c>
      <c r="E12" s="71">
        <v>0</v>
      </c>
      <c r="F12" s="71">
        <v>0</v>
      </c>
      <c r="G12" s="71">
        <f t="shared" si="3"/>
        <v>0</v>
      </c>
      <c r="H12" s="71">
        <v>9</v>
      </c>
      <c r="I12" s="71">
        <v>15</v>
      </c>
      <c r="J12" s="71">
        <f t="shared" si="1"/>
        <v>24</v>
      </c>
      <c r="K12" s="71">
        <v>499</v>
      </c>
      <c r="L12" s="71">
        <v>276</v>
      </c>
      <c r="M12" s="71">
        <f t="shared" si="2"/>
        <v>775</v>
      </c>
      <c r="N12" s="72">
        <f t="shared" si="4"/>
        <v>566</v>
      </c>
      <c r="O12" s="72">
        <f t="shared" si="5"/>
        <v>317</v>
      </c>
      <c r="P12" s="72">
        <f t="shared" si="6"/>
        <v>883</v>
      </c>
      <c r="Q12" s="368" t="s">
        <v>57</v>
      </c>
    </row>
    <row r="13" spans="1:17" ht="20.100000000000001" customHeight="1">
      <c r="A13" s="79" t="s">
        <v>58</v>
      </c>
      <c r="B13" s="71">
        <v>26</v>
      </c>
      <c r="C13" s="71">
        <v>20</v>
      </c>
      <c r="D13" s="71">
        <f t="shared" si="0"/>
        <v>46</v>
      </c>
      <c r="E13" s="71">
        <v>0</v>
      </c>
      <c r="F13" s="71">
        <v>0</v>
      </c>
      <c r="G13" s="71">
        <f t="shared" si="3"/>
        <v>0</v>
      </c>
      <c r="H13" s="71">
        <v>23</v>
      </c>
      <c r="I13" s="71">
        <v>16</v>
      </c>
      <c r="J13" s="71">
        <f t="shared" si="1"/>
        <v>39</v>
      </c>
      <c r="K13" s="71">
        <v>91</v>
      </c>
      <c r="L13" s="71">
        <v>63</v>
      </c>
      <c r="M13" s="71">
        <f t="shared" si="2"/>
        <v>154</v>
      </c>
      <c r="N13" s="72">
        <f t="shared" si="4"/>
        <v>140</v>
      </c>
      <c r="O13" s="72">
        <f t="shared" si="5"/>
        <v>99</v>
      </c>
      <c r="P13" s="72">
        <f t="shared" si="6"/>
        <v>239</v>
      </c>
      <c r="Q13" s="368" t="s">
        <v>58</v>
      </c>
    </row>
    <row r="14" spans="1:17" ht="20.100000000000001" customHeight="1">
      <c r="A14" s="79" t="s">
        <v>59</v>
      </c>
      <c r="B14" s="71">
        <v>8</v>
      </c>
      <c r="C14" s="71">
        <v>2</v>
      </c>
      <c r="D14" s="71">
        <f t="shared" si="0"/>
        <v>10</v>
      </c>
      <c r="E14" s="71">
        <v>0</v>
      </c>
      <c r="F14" s="71">
        <v>0</v>
      </c>
      <c r="G14" s="71">
        <f t="shared" si="3"/>
        <v>0</v>
      </c>
      <c r="H14" s="71">
        <v>12</v>
      </c>
      <c r="I14" s="71">
        <v>14</v>
      </c>
      <c r="J14" s="71">
        <f t="shared" si="1"/>
        <v>26</v>
      </c>
      <c r="K14" s="71">
        <v>19</v>
      </c>
      <c r="L14" s="71">
        <v>12</v>
      </c>
      <c r="M14" s="71">
        <f t="shared" si="2"/>
        <v>31</v>
      </c>
      <c r="N14" s="72">
        <f t="shared" si="4"/>
        <v>39</v>
      </c>
      <c r="O14" s="72">
        <f t="shared" si="5"/>
        <v>28</v>
      </c>
      <c r="P14" s="72">
        <f t="shared" si="6"/>
        <v>67</v>
      </c>
      <c r="Q14" s="368" t="s">
        <v>59</v>
      </c>
    </row>
    <row r="15" spans="1:17" ht="20.100000000000001" customHeight="1">
      <c r="A15" s="79" t="s">
        <v>60</v>
      </c>
      <c r="B15" s="71">
        <v>0</v>
      </c>
      <c r="C15" s="71">
        <v>0</v>
      </c>
      <c r="D15" s="71">
        <f t="shared" si="0"/>
        <v>0</v>
      </c>
      <c r="E15" s="71">
        <v>0</v>
      </c>
      <c r="F15" s="71">
        <v>0</v>
      </c>
      <c r="G15" s="71">
        <f t="shared" si="3"/>
        <v>0</v>
      </c>
      <c r="H15" s="71">
        <v>57</v>
      </c>
      <c r="I15" s="71">
        <v>44</v>
      </c>
      <c r="J15" s="71">
        <f t="shared" si="1"/>
        <v>101</v>
      </c>
      <c r="K15" s="71">
        <v>15</v>
      </c>
      <c r="L15" s="71">
        <v>32</v>
      </c>
      <c r="M15" s="71">
        <f t="shared" si="2"/>
        <v>47</v>
      </c>
      <c r="N15" s="72">
        <f t="shared" si="4"/>
        <v>72</v>
      </c>
      <c r="O15" s="72">
        <f t="shared" si="5"/>
        <v>76</v>
      </c>
      <c r="P15" s="72">
        <f t="shared" si="6"/>
        <v>148</v>
      </c>
      <c r="Q15" s="368" t="s">
        <v>60</v>
      </c>
    </row>
    <row r="16" spans="1:17" ht="20.100000000000001" customHeight="1">
      <c r="A16" s="79" t="s">
        <v>61</v>
      </c>
      <c r="B16" s="71">
        <v>0</v>
      </c>
      <c r="C16" s="71">
        <v>0</v>
      </c>
      <c r="D16" s="71">
        <f t="shared" si="0"/>
        <v>0</v>
      </c>
      <c r="E16" s="71">
        <v>5</v>
      </c>
      <c r="F16" s="71">
        <v>0</v>
      </c>
      <c r="G16" s="71">
        <f t="shared" si="3"/>
        <v>5</v>
      </c>
      <c r="H16" s="71">
        <v>27</v>
      </c>
      <c r="I16" s="71">
        <v>22</v>
      </c>
      <c r="J16" s="71">
        <f t="shared" si="1"/>
        <v>49</v>
      </c>
      <c r="K16" s="71">
        <v>33</v>
      </c>
      <c r="L16" s="71">
        <v>34</v>
      </c>
      <c r="M16" s="71">
        <f t="shared" si="2"/>
        <v>67</v>
      </c>
      <c r="N16" s="72">
        <f t="shared" si="4"/>
        <v>65</v>
      </c>
      <c r="O16" s="72">
        <f t="shared" si="5"/>
        <v>56</v>
      </c>
      <c r="P16" s="72">
        <f t="shared" si="6"/>
        <v>121</v>
      </c>
      <c r="Q16" s="368" t="s">
        <v>61</v>
      </c>
    </row>
    <row r="17" spans="1:17" ht="20.100000000000001" customHeight="1">
      <c r="A17" s="79" t="s">
        <v>62</v>
      </c>
      <c r="B17" s="71">
        <v>0</v>
      </c>
      <c r="C17" s="71">
        <v>0</v>
      </c>
      <c r="D17" s="71">
        <f t="shared" si="0"/>
        <v>0</v>
      </c>
      <c r="E17" s="71">
        <v>5</v>
      </c>
      <c r="F17" s="71">
        <v>8</v>
      </c>
      <c r="G17" s="71">
        <f t="shared" si="3"/>
        <v>13</v>
      </c>
      <c r="H17" s="71">
        <v>14</v>
      </c>
      <c r="I17" s="71">
        <v>14</v>
      </c>
      <c r="J17" s="71">
        <f t="shared" si="1"/>
        <v>28</v>
      </c>
      <c r="K17" s="71">
        <v>44</v>
      </c>
      <c r="L17" s="71">
        <v>26</v>
      </c>
      <c r="M17" s="71">
        <f t="shared" si="2"/>
        <v>70</v>
      </c>
      <c r="N17" s="72">
        <f t="shared" si="4"/>
        <v>63</v>
      </c>
      <c r="O17" s="72">
        <f t="shared" si="5"/>
        <v>48</v>
      </c>
      <c r="P17" s="72">
        <f t="shared" si="6"/>
        <v>111</v>
      </c>
      <c r="Q17" s="368" t="s">
        <v>62</v>
      </c>
    </row>
    <row r="18" spans="1:17" ht="20.100000000000001" customHeight="1">
      <c r="A18" s="79" t="s">
        <v>63</v>
      </c>
      <c r="B18" s="71">
        <v>0</v>
      </c>
      <c r="C18" s="71">
        <v>0</v>
      </c>
      <c r="D18" s="71">
        <f t="shared" si="0"/>
        <v>0</v>
      </c>
      <c r="E18" s="71">
        <v>42</v>
      </c>
      <c r="F18" s="71">
        <v>29</v>
      </c>
      <c r="G18" s="71">
        <f t="shared" si="3"/>
        <v>71</v>
      </c>
      <c r="H18" s="71">
        <v>6</v>
      </c>
      <c r="I18" s="71">
        <v>4</v>
      </c>
      <c r="J18" s="71">
        <f t="shared" si="1"/>
        <v>10</v>
      </c>
      <c r="K18" s="71">
        <v>10</v>
      </c>
      <c r="L18" s="71">
        <v>4</v>
      </c>
      <c r="M18" s="71">
        <f t="shared" si="2"/>
        <v>14</v>
      </c>
      <c r="N18" s="72">
        <f t="shared" si="4"/>
        <v>58</v>
      </c>
      <c r="O18" s="72">
        <f t="shared" si="5"/>
        <v>37</v>
      </c>
      <c r="P18" s="72">
        <f t="shared" si="6"/>
        <v>95</v>
      </c>
      <c r="Q18" s="368" t="s">
        <v>63</v>
      </c>
    </row>
    <row r="19" spans="1:17" ht="20.100000000000001" customHeight="1">
      <c r="A19" s="79" t="s">
        <v>64</v>
      </c>
      <c r="B19" s="71">
        <v>0</v>
      </c>
      <c r="C19" s="71">
        <v>0</v>
      </c>
      <c r="D19" s="71">
        <f t="shared" si="0"/>
        <v>0</v>
      </c>
      <c r="E19" s="71">
        <v>99</v>
      </c>
      <c r="F19" s="71">
        <v>40</v>
      </c>
      <c r="G19" s="71">
        <f t="shared" si="3"/>
        <v>139</v>
      </c>
      <c r="H19" s="71">
        <v>0</v>
      </c>
      <c r="I19" s="71">
        <v>0</v>
      </c>
      <c r="J19" s="71">
        <f t="shared" si="1"/>
        <v>0</v>
      </c>
      <c r="K19" s="71">
        <v>1</v>
      </c>
      <c r="L19" s="71">
        <v>0</v>
      </c>
      <c r="M19" s="71">
        <f t="shared" si="2"/>
        <v>1</v>
      </c>
      <c r="N19" s="72">
        <f t="shared" si="4"/>
        <v>100</v>
      </c>
      <c r="O19" s="72">
        <f t="shared" si="5"/>
        <v>40</v>
      </c>
      <c r="P19" s="72">
        <f t="shared" si="6"/>
        <v>140</v>
      </c>
      <c r="Q19" s="368" t="s">
        <v>64</v>
      </c>
    </row>
    <row r="20" spans="1:17" ht="20.100000000000001" customHeight="1" thickBot="1">
      <c r="A20" s="81" t="s">
        <v>65</v>
      </c>
      <c r="B20" s="75">
        <v>0</v>
      </c>
      <c r="C20" s="75">
        <v>0</v>
      </c>
      <c r="D20" s="75">
        <f t="shared" si="0"/>
        <v>0</v>
      </c>
      <c r="E20" s="75">
        <v>63</v>
      </c>
      <c r="F20" s="75">
        <v>53</v>
      </c>
      <c r="G20" s="75">
        <f t="shared" si="3"/>
        <v>116</v>
      </c>
      <c r="H20" s="75">
        <v>0</v>
      </c>
      <c r="I20" s="75">
        <v>0</v>
      </c>
      <c r="J20" s="75">
        <f t="shared" si="1"/>
        <v>0</v>
      </c>
      <c r="K20" s="75">
        <v>0</v>
      </c>
      <c r="L20" s="75">
        <v>0</v>
      </c>
      <c r="M20" s="75">
        <f t="shared" si="2"/>
        <v>0</v>
      </c>
      <c r="N20" s="76">
        <f t="shared" si="4"/>
        <v>63</v>
      </c>
      <c r="O20" s="76">
        <f t="shared" si="5"/>
        <v>53</v>
      </c>
      <c r="P20" s="76">
        <f t="shared" si="6"/>
        <v>116</v>
      </c>
      <c r="Q20" s="262" t="s">
        <v>355</v>
      </c>
    </row>
    <row r="21" spans="1:17" ht="20.100000000000001" customHeight="1" thickTop="1" thickBot="1">
      <c r="A21" s="60" t="s">
        <v>8</v>
      </c>
      <c r="B21" s="77">
        <f t="shared" ref="B21:P21" si="7">SUM(B8:B20)</f>
        <v>245</v>
      </c>
      <c r="C21" s="77">
        <f t="shared" si="7"/>
        <v>120</v>
      </c>
      <c r="D21" s="77">
        <f t="shared" si="7"/>
        <v>365</v>
      </c>
      <c r="E21" s="77">
        <f>SUM(E8:E20)</f>
        <v>214</v>
      </c>
      <c r="F21" s="77">
        <f>SUM(F8:F20)</f>
        <v>130</v>
      </c>
      <c r="G21" s="69">
        <f t="shared" si="3"/>
        <v>344</v>
      </c>
      <c r="H21" s="77">
        <f t="shared" si="7"/>
        <v>168</v>
      </c>
      <c r="I21" s="77">
        <f t="shared" si="7"/>
        <v>148</v>
      </c>
      <c r="J21" s="77">
        <f t="shared" si="7"/>
        <v>316</v>
      </c>
      <c r="K21" s="77">
        <f t="shared" si="7"/>
        <v>2046</v>
      </c>
      <c r="L21" s="77">
        <f t="shared" si="7"/>
        <v>1242</v>
      </c>
      <c r="M21" s="77">
        <f t="shared" si="7"/>
        <v>3288</v>
      </c>
      <c r="N21" s="77">
        <f t="shared" si="7"/>
        <v>2673</v>
      </c>
      <c r="O21" s="77">
        <f t="shared" si="7"/>
        <v>1640</v>
      </c>
      <c r="P21" s="77">
        <f t="shared" si="7"/>
        <v>4313</v>
      </c>
      <c r="Q21" s="263" t="s">
        <v>329</v>
      </c>
    </row>
    <row r="22" spans="1:17" ht="20.100000000000001" customHeight="1" thickTop="1">
      <c r="B22" s="8"/>
      <c r="C22" s="8"/>
      <c r="D22" s="8"/>
      <c r="E22" s="8"/>
      <c r="F22" s="8"/>
      <c r="G22" s="8"/>
      <c r="H22" s="8"/>
      <c r="I22" s="8"/>
      <c r="J22" s="8"/>
    </row>
    <row r="23" spans="1:17" ht="20.100000000000001" customHeight="1">
      <c r="B23" s="8"/>
      <c r="C23" s="8"/>
      <c r="D23" s="8"/>
      <c r="E23" s="8"/>
      <c r="F23" s="8"/>
      <c r="G23" s="8"/>
      <c r="H23" s="8"/>
      <c r="I23" s="8"/>
      <c r="J23" s="8"/>
    </row>
    <row r="24" spans="1:17" ht="20.100000000000001" customHeight="1"/>
  </sheetData>
  <mergeCells count="15">
    <mergeCell ref="Q4:Q7"/>
    <mergeCell ref="B5:D5"/>
    <mergeCell ref="A1:Q1"/>
    <mergeCell ref="A2:Q2"/>
    <mergeCell ref="A3:P3"/>
    <mergeCell ref="H4:J4"/>
    <mergeCell ref="N4:P4"/>
    <mergeCell ref="K4:M4"/>
    <mergeCell ref="E4:G4"/>
    <mergeCell ref="A4:A7"/>
    <mergeCell ref="E5:G5"/>
    <mergeCell ref="H5:J5"/>
    <mergeCell ref="K5:M5"/>
    <mergeCell ref="N5:P5"/>
    <mergeCell ref="B4:D4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&amp;C&amp;11 &amp;"Arial,Bold"&amp;12 10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A26"/>
  <sheetViews>
    <sheetView rightToLeft="1" view="pageBreakPreview" topLeftCell="A7" zoomScale="80" zoomScaleNormal="75" zoomScaleSheetLayoutView="80" workbookViewId="0">
      <selection activeCell="AF16" sqref="AF16"/>
    </sheetView>
  </sheetViews>
  <sheetFormatPr defaultRowHeight="12.75"/>
  <cols>
    <col min="1" max="1" width="20.42578125" customWidth="1"/>
    <col min="2" max="2" width="4.42578125" customWidth="1"/>
    <col min="3" max="3" width="4.85546875" customWidth="1"/>
    <col min="4" max="4" width="5.28515625" customWidth="1"/>
    <col min="5" max="5" width="4.42578125" customWidth="1"/>
    <col min="6" max="6" width="5.140625" customWidth="1"/>
    <col min="7" max="7" width="4.85546875" customWidth="1"/>
    <col min="8" max="9" width="4.7109375" customWidth="1"/>
    <col min="10" max="10" width="4.5703125" customWidth="1"/>
    <col min="11" max="11" width="4.7109375" customWidth="1"/>
    <col min="12" max="12" width="5.42578125" customWidth="1"/>
    <col min="13" max="13" width="5.28515625" customWidth="1"/>
    <col min="14" max="14" width="5.42578125" customWidth="1"/>
    <col min="15" max="15" width="5.7109375" customWidth="1"/>
    <col min="16" max="16" width="5.85546875" customWidth="1"/>
    <col min="17" max="17" width="6" customWidth="1"/>
    <col min="18" max="18" width="6.42578125" customWidth="1"/>
    <col min="19" max="19" width="6.140625" customWidth="1"/>
    <col min="20" max="20" width="5.5703125" customWidth="1"/>
    <col min="21" max="23" width="4.7109375" customWidth="1"/>
    <col min="24" max="24" width="6" customWidth="1"/>
    <col min="25" max="25" width="7" customWidth="1"/>
    <col min="26" max="26" width="6.85546875" customWidth="1"/>
    <col min="27" max="27" width="37.5703125" customWidth="1"/>
  </cols>
  <sheetData>
    <row r="1" spans="1:27" s="1" customFormat="1" ht="21.75" customHeight="1">
      <c r="A1" s="579" t="s">
        <v>618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</row>
    <row r="2" spans="1:27" ht="18" customHeight="1">
      <c r="A2" s="755" t="s">
        <v>619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  <c r="S2" s="755"/>
      <c r="T2" s="755"/>
      <c r="U2" s="755"/>
      <c r="V2" s="755"/>
      <c r="W2" s="755"/>
      <c r="X2" s="755"/>
      <c r="Y2" s="755"/>
      <c r="Z2" s="755"/>
      <c r="AA2" s="755"/>
    </row>
    <row r="3" spans="1:27" ht="20.25" customHeight="1" thickBot="1">
      <c r="A3" s="570" t="s">
        <v>293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465" t="s">
        <v>449</v>
      </c>
    </row>
    <row r="4" spans="1:27" ht="20.100000000000001" customHeight="1" thickTop="1">
      <c r="A4" s="608" t="s">
        <v>142</v>
      </c>
      <c r="B4" s="612" t="s">
        <v>53</v>
      </c>
      <c r="C4" s="612"/>
      <c r="D4" s="612" t="s">
        <v>54</v>
      </c>
      <c r="E4" s="612"/>
      <c r="F4" s="612" t="s">
        <v>55</v>
      </c>
      <c r="G4" s="612"/>
      <c r="H4" s="612" t="s">
        <v>56</v>
      </c>
      <c r="I4" s="612"/>
      <c r="J4" s="612" t="s">
        <v>57</v>
      </c>
      <c r="K4" s="612"/>
      <c r="L4" s="612" t="s">
        <v>58</v>
      </c>
      <c r="M4" s="612"/>
      <c r="N4" s="612" t="s">
        <v>59</v>
      </c>
      <c r="O4" s="612"/>
      <c r="P4" s="612" t="s">
        <v>60</v>
      </c>
      <c r="Q4" s="612"/>
      <c r="R4" s="612" t="s">
        <v>61</v>
      </c>
      <c r="S4" s="612"/>
      <c r="T4" s="612" t="s">
        <v>62</v>
      </c>
      <c r="U4" s="612"/>
      <c r="V4" s="612" t="s">
        <v>63</v>
      </c>
      <c r="W4" s="612"/>
      <c r="X4" s="608" t="s">
        <v>0</v>
      </c>
      <c r="Y4" s="608"/>
      <c r="Z4" s="608"/>
      <c r="AA4" s="608"/>
    </row>
    <row r="5" spans="1:27" ht="20.100000000000001" customHeight="1">
      <c r="A5" s="610"/>
      <c r="B5" s="377" t="s">
        <v>9</v>
      </c>
      <c r="C5" s="377" t="s">
        <v>10</v>
      </c>
      <c r="D5" s="377" t="s">
        <v>9</v>
      </c>
      <c r="E5" s="377" t="s">
        <v>10</v>
      </c>
      <c r="F5" s="377" t="s">
        <v>9</v>
      </c>
      <c r="G5" s="377" t="s">
        <v>10</v>
      </c>
      <c r="H5" s="377" t="s">
        <v>9</v>
      </c>
      <c r="I5" s="377" t="s">
        <v>10</v>
      </c>
      <c r="J5" s="377" t="s">
        <v>9</v>
      </c>
      <c r="K5" s="377" t="s">
        <v>10</v>
      </c>
      <c r="L5" s="377" t="s">
        <v>9</v>
      </c>
      <c r="M5" s="377" t="s">
        <v>10</v>
      </c>
      <c r="N5" s="377" t="s">
        <v>9</v>
      </c>
      <c r="O5" s="377" t="s">
        <v>10</v>
      </c>
      <c r="P5" s="377" t="s">
        <v>9</v>
      </c>
      <c r="Q5" s="377" t="s">
        <v>10</v>
      </c>
      <c r="R5" s="377" t="s">
        <v>9</v>
      </c>
      <c r="S5" s="377" t="s">
        <v>10</v>
      </c>
      <c r="T5" s="377" t="s">
        <v>9</v>
      </c>
      <c r="U5" s="377" t="s">
        <v>10</v>
      </c>
      <c r="V5" s="377" t="s">
        <v>9</v>
      </c>
      <c r="W5" s="377" t="s">
        <v>10</v>
      </c>
      <c r="X5" s="377" t="s">
        <v>9</v>
      </c>
      <c r="Y5" s="377" t="s">
        <v>10</v>
      </c>
      <c r="Z5" s="378" t="s">
        <v>11</v>
      </c>
      <c r="AA5" s="610"/>
    </row>
    <row r="6" spans="1:27" ht="20.100000000000001" customHeight="1" thickBot="1">
      <c r="A6" s="754"/>
      <c r="B6" s="161" t="s">
        <v>347</v>
      </c>
      <c r="C6" s="161" t="s">
        <v>348</v>
      </c>
      <c r="D6" s="364" t="s">
        <v>347</v>
      </c>
      <c r="E6" s="364" t="s">
        <v>348</v>
      </c>
      <c r="F6" s="364" t="s">
        <v>347</v>
      </c>
      <c r="G6" s="364" t="s">
        <v>348</v>
      </c>
      <c r="H6" s="364" t="s">
        <v>347</v>
      </c>
      <c r="I6" s="364" t="s">
        <v>348</v>
      </c>
      <c r="J6" s="364" t="s">
        <v>347</v>
      </c>
      <c r="K6" s="364" t="s">
        <v>348</v>
      </c>
      <c r="L6" s="364" t="s">
        <v>347</v>
      </c>
      <c r="M6" s="364" t="s">
        <v>348</v>
      </c>
      <c r="N6" s="364" t="s">
        <v>347</v>
      </c>
      <c r="O6" s="364" t="s">
        <v>348</v>
      </c>
      <c r="P6" s="364" t="s">
        <v>347</v>
      </c>
      <c r="Q6" s="364" t="s">
        <v>348</v>
      </c>
      <c r="R6" s="364" t="s">
        <v>347</v>
      </c>
      <c r="S6" s="364" t="s">
        <v>348</v>
      </c>
      <c r="T6" s="364" t="s">
        <v>347</v>
      </c>
      <c r="U6" s="364" t="s">
        <v>348</v>
      </c>
      <c r="V6" s="364" t="s">
        <v>347</v>
      </c>
      <c r="W6" s="364" t="s">
        <v>348</v>
      </c>
      <c r="X6" s="364" t="s">
        <v>347</v>
      </c>
      <c r="Y6" s="364" t="s">
        <v>348</v>
      </c>
      <c r="Z6" s="113" t="s">
        <v>349</v>
      </c>
      <c r="AA6" s="754"/>
    </row>
    <row r="7" spans="1:27" ht="31.5" customHeight="1" thickTop="1">
      <c r="A7" s="63" t="s">
        <v>243</v>
      </c>
      <c r="B7" s="500">
        <v>0</v>
      </c>
      <c r="C7" s="500">
        <v>0</v>
      </c>
      <c r="D7" s="500">
        <v>0</v>
      </c>
      <c r="E7" s="500">
        <v>0</v>
      </c>
      <c r="F7" s="500">
        <v>0</v>
      </c>
      <c r="G7" s="500">
        <v>0</v>
      </c>
      <c r="H7" s="500">
        <v>0</v>
      </c>
      <c r="I7" s="500">
        <v>0</v>
      </c>
      <c r="J7" s="500">
        <v>0</v>
      </c>
      <c r="K7" s="500">
        <v>0</v>
      </c>
      <c r="L7" s="500">
        <v>0</v>
      </c>
      <c r="M7" s="500">
        <v>0</v>
      </c>
      <c r="N7" s="500">
        <v>0</v>
      </c>
      <c r="O7" s="500">
        <v>3</v>
      </c>
      <c r="P7" s="500">
        <v>0</v>
      </c>
      <c r="Q7" s="500">
        <v>0</v>
      </c>
      <c r="R7" s="500">
        <v>0</v>
      </c>
      <c r="S7" s="500">
        <v>0</v>
      </c>
      <c r="T7" s="500">
        <v>0</v>
      </c>
      <c r="U7" s="500">
        <v>0</v>
      </c>
      <c r="V7" s="500">
        <v>0</v>
      </c>
      <c r="W7" s="500">
        <v>0</v>
      </c>
      <c r="X7" s="505">
        <f>SUM(V7,T7,R7,P7,N7,L7,J7,H7,F7,D7,B7)</f>
        <v>0</v>
      </c>
      <c r="Y7" s="505">
        <f>SUM(W7,U7,S7,Q7,O7,M7,K7,I7,G7,E7,C7)</f>
        <v>3</v>
      </c>
      <c r="Z7" s="505">
        <f>SUM(X7:Y7)</f>
        <v>3</v>
      </c>
      <c r="AA7" s="385" t="s">
        <v>531</v>
      </c>
    </row>
    <row r="8" spans="1:27" ht="31.5" customHeight="1">
      <c r="A8" s="64" t="s">
        <v>143</v>
      </c>
      <c r="B8" s="499">
        <v>0</v>
      </c>
      <c r="C8" s="499">
        <v>0</v>
      </c>
      <c r="D8" s="499">
        <v>0</v>
      </c>
      <c r="E8" s="499">
        <v>0</v>
      </c>
      <c r="F8" s="499">
        <v>0</v>
      </c>
      <c r="G8" s="499">
        <v>0</v>
      </c>
      <c r="H8" s="499">
        <v>0</v>
      </c>
      <c r="I8" s="499">
        <v>0</v>
      </c>
      <c r="J8" s="499">
        <v>0</v>
      </c>
      <c r="K8" s="499">
        <v>0</v>
      </c>
      <c r="L8" s="499">
        <v>0</v>
      </c>
      <c r="M8" s="499">
        <v>0</v>
      </c>
      <c r="N8" s="499">
        <v>0</v>
      </c>
      <c r="O8" s="499">
        <v>0</v>
      </c>
      <c r="P8" s="499">
        <v>3</v>
      </c>
      <c r="Q8" s="499">
        <v>0</v>
      </c>
      <c r="R8" s="499">
        <v>0</v>
      </c>
      <c r="S8" s="499">
        <v>0</v>
      </c>
      <c r="T8" s="499">
        <v>0</v>
      </c>
      <c r="U8" s="499">
        <v>0</v>
      </c>
      <c r="V8" s="499">
        <v>0</v>
      </c>
      <c r="W8" s="499">
        <v>0</v>
      </c>
      <c r="X8" s="506">
        <f>SUM(V8,T8,R8,P8,N8,L8,J8,H8,F8,D8,B8)</f>
        <v>3</v>
      </c>
      <c r="Y8" s="506">
        <f>SUM(W8,U8,S8,Q8,O8,M8,K8,I8,G8,E8,C8)</f>
        <v>0</v>
      </c>
      <c r="Z8" s="506">
        <f>SUM(X8:Y8)</f>
        <v>3</v>
      </c>
      <c r="AA8" s="381" t="s">
        <v>532</v>
      </c>
    </row>
    <row r="9" spans="1:27" ht="31.5" customHeight="1">
      <c r="A9" s="64" t="s">
        <v>144</v>
      </c>
      <c r="B9" s="506">
        <v>0</v>
      </c>
      <c r="C9" s="506">
        <v>0</v>
      </c>
      <c r="D9" s="506">
        <v>0</v>
      </c>
      <c r="E9" s="506">
        <v>0</v>
      </c>
      <c r="F9" s="506">
        <v>0</v>
      </c>
      <c r="G9" s="506">
        <v>0</v>
      </c>
      <c r="H9" s="506">
        <v>0</v>
      </c>
      <c r="I9" s="506">
        <v>0</v>
      </c>
      <c r="J9" s="506">
        <v>0</v>
      </c>
      <c r="K9" s="506">
        <v>0</v>
      </c>
      <c r="L9" s="506">
        <v>0</v>
      </c>
      <c r="M9" s="506">
        <v>0</v>
      </c>
      <c r="N9" s="506">
        <v>2</v>
      </c>
      <c r="O9" s="506">
        <v>1</v>
      </c>
      <c r="P9" s="506">
        <v>5</v>
      </c>
      <c r="Q9" s="506">
        <v>4</v>
      </c>
      <c r="R9" s="506">
        <v>1</v>
      </c>
      <c r="S9" s="506">
        <v>0</v>
      </c>
      <c r="T9" s="506">
        <v>0</v>
      </c>
      <c r="U9" s="506">
        <v>0</v>
      </c>
      <c r="V9" s="506">
        <v>0</v>
      </c>
      <c r="W9" s="506">
        <v>0</v>
      </c>
      <c r="X9" s="506">
        <f t="shared" ref="X9:X12" si="0">SUM(V9,T9,R9,P9,N9,L9,J9,H9,F9,D9,B9)</f>
        <v>8</v>
      </c>
      <c r="Y9" s="506">
        <f t="shared" ref="Y9:Y12" si="1">SUM(W9,U9,S9,Q9,O9,M9,K9,I9,G9,E9,C9)</f>
        <v>5</v>
      </c>
      <c r="Z9" s="506">
        <f t="shared" ref="Z9:Z12" si="2">SUM(X9:Y9)</f>
        <v>13</v>
      </c>
      <c r="AA9" s="381" t="s">
        <v>533</v>
      </c>
    </row>
    <row r="10" spans="1:27" ht="31.5" customHeight="1">
      <c r="A10" s="64" t="s">
        <v>145</v>
      </c>
      <c r="B10" s="506">
        <v>0</v>
      </c>
      <c r="C10" s="506">
        <v>0</v>
      </c>
      <c r="D10" s="506">
        <v>0</v>
      </c>
      <c r="E10" s="506">
        <v>0</v>
      </c>
      <c r="F10" s="506">
        <v>0</v>
      </c>
      <c r="G10" s="506">
        <v>0</v>
      </c>
      <c r="H10" s="506">
        <v>0</v>
      </c>
      <c r="I10" s="506">
        <v>0</v>
      </c>
      <c r="J10" s="506">
        <v>0</v>
      </c>
      <c r="K10" s="506">
        <v>0</v>
      </c>
      <c r="L10" s="506">
        <v>0</v>
      </c>
      <c r="M10" s="506">
        <v>0</v>
      </c>
      <c r="N10" s="506">
        <v>1</v>
      </c>
      <c r="O10" s="506">
        <v>0</v>
      </c>
      <c r="P10" s="506">
        <v>1</v>
      </c>
      <c r="Q10" s="506">
        <v>0</v>
      </c>
      <c r="R10" s="506">
        <v>0</v>
      </c>
      <c r="S10" s="506">
        <v>0</v>
      </c>
      <c r="T10" s="506">
        <v>0</v>
      </c>
      <c r="U10" s="506">
        <v>0</v>
      </c>
      <c r="V10" s="506">
        <v>0</v>
      </c>
      <c r="W10" s="506">
        <v>0</v>
      </c>
      <c r="X10" s="506">
        <f t="shared" si="0"/>
        <v>2</v>
      </c>
      <c r="Y10" s="506">
        <f t="shared" si="1"/>
        <v>0</v>
      </c>
      <c r="Z10" s="506">
        <f t="shared" si="2"/>
        <v>2</v>
      </c>
      <c r="AA10" s="381" t="s">
        <v>534</v>
      </c>
    </row>
    <row r="11" spans="1:27" ht="31.5" customHeight="1">
      <c r="A11" s="64" t="s">
        <v>146</v>
      </c>
      <c r="B11" s="506">
        <v>0</v>
      </c>
      <c r="C11" s="506">
        <v>0</v>
      </c>
      <c r="D11" s="506">
        <v>0</v>
      </c>
      <c r="E11" s="506">
        <v>0</v>
      </c>
      <c r="F11" s="506">
        <v>0</v>
      </c>
      <c r="G11" s="506">
        <v>0</v>
      </c>
      <c r="H11" s="506">
        <v>0</v>
      </c>
      <c r="I11" s="506">
        <v>0</v>
      </c>
      <c r="J11" s="506">
        <v>0</v>
      </c>
      <c r="K11" s="506">
        <v>0</v>
      </c>
      <c r="L11" s="506">
        <v>0</v>
      </c>
      <c r="M11" s="506">
        <v>0</v>
      </c>
      <c r="N11" s="506">
        <v>0</v>
      </c>
      <c r="O11" s="506">
        <v>0</v>
      </c>
      <c r="P11" s="506">
        <v>2</v>
      </c>
      <c r="Q11" s="506">
        <v>2</v>
      </c>
      <c r="R11" s="506">
        <v>3</v>
      </c>
      <c r="S11" s="506">
        <v>0</v>
      </c>
      <c r="T11" s="506">
        <v>0</v>
      </c>
      <c r="U11" s="506">
        <v>0</v>
      </c>
      <c r="V11" s="506">
        <v>0</v>
      </c>
      <c r="W11" s="506">
        <v>0</v>
      </c>
      <c r="X11" s="506">
        <f t="shared" si="0"/>
        <v>5</v>
      </c>
      <c r="Y11" s="506">
        <f t="shared" si="1"/>
        <v>2</v>
      </c>
      <c r="Z11" s="506">
        <f t="shared" si="2"/>
        <v>7</v>
      </c>
      <c r="AA11" s="381" t="s">
        <v>535</v>
      </c>
    </row>
    <row r="12" spans="1:27" ht="31.5" customHeight="1">
      <c r="A12" s="380" t="s">
        <v>147</v>
      </c>
      <c r="B12" s="506">
        <v>0</v>
      </c>
      <c r="C12" s="506">
        <v>0</v>
      </c>
      <c r="D12" s="506">
        <v>0</v>
      </c>
      <c r="E12" s="506">
        <v>0</v>
      </c>
      <c r="F12" s="506">
        <v>0</v>
      </c>
      <c r="G12" s="506">
        <v>0</v>
      </c>
      <c r="H12" s="506">
        <v>0</v>
      </c>
      <c r="I12" s="506">
        <v>0</v>
      </c>
      <c r="J12" s="506">
        <v>0</v>
      </c>
      <c r="K12" s="506">
        <v>1</v>
      </c>
      <c r="L12" s="506">
        <v>2</v>
      </c>
      <c r="M12" s="506">
        <v>0</v>
      </c>
      <c r="N12" s="506">
        <v>0</v>
      </c>
      <c r="O12" s="506">
        <v>0</v>
      </c>
      <c r="P12" s="506">
        <v>0</v>
      </c>
      <c r="Q12" s="506">
        <v>0</v>
      </c>
      <c r="R12" s="506">
        <v>0</v>
      </c>
      <c r="S12" s="506">
        <v>0</v>
      </c>
      <c r="T12" s="506">
        <v>0</v>
      </c>
      <c r="U12" s="506">
        <v>0</v>
      </c>
      <c r="V12" s="506">
        <v>0</v>
      </c>
      <c r="W12" s="506">
        <v>0</v>
      </c>
      <c r="X12" s="506">
        <f t="shared" si="0"/>
        <v>2</v>
      </c>
      <c r="Y12" s="506">
        <f t="shared" si="1"/>
        <v>1</v>
      </c>
      <c r="Z12" s="506">
        <f t="shared" si="2"/>
        <v>3</v>
      </c>
      <c r="AA12" s="381" t="s">
        <v>536</v>
      </c>
    </row>
    <row r="13" spans="1:27" ht="31.5" customHeight="1">
      <c r="A13" s="64" t="s">
        <v>148</v>
      </c>
      <c r="B13" s="506">
        <v>0</v>
      </c>
      <c r="C13" s="506">
        <v>0</v>
      </c>
      <c r="D13" s="506">
        <v>0</v>
      </c>
      <c r="E13" s="506">
        <v>0</v>
      </c>
      <c r="F13" s="506">
        <v>0</v>
      </c>
      <c r="G13" s="506">
        <v>0</v>
      </c>
      <c r="H13" s="506">
        <v>0</v>
      </c>
      <c r="I13" s="506">
        <v>0</v>
      </c>
      <c r="J13" s="506">
        <v>0</v>
      </c>
      <c r="K13" s="506">
        <v>2</v>
      </c>
      <c r="L13" s="506">
        <v>1</v>
      </c>
      <c r="M13" s="506">
        <v>0</v>
      </c>
      <c r="N13" s="506">
        <v>3</v>
      </c>
      <c r="O13" s="506">
        <v>0</v>
      </c>
      <c r="P13" s="506">
        <v>5</v>
      </c>
      <c r="Q13" s="506">
        <v>0</v>
      </c>
      <c r="R13" s="506">
        <v>3</v>
      </c>
      <c r="S13" s="506">
        <v>0</v>
      </c>
      <c r="T13" s="506">
        <v>4</v>
      </c>
      <c r="U13" s="506">
        <v>0</v>
      </c>
      <c r="V13" s="506">
        <v>0</v>
      </c>
      <c r="W13" s="506">
        <v>0</v>
      </c>
      <c r="X13" s="506">
        <f t="shared" ref="X13:X23" si="3">SUM(V13,T13,R13,P13,N13,L13,J13,H13,F13,D13,B13)</f>
        <v>16</v>
      </c>
      <c r="Y13" s="506">
        <f t="shared" ref="Y13:Y23" si="4">SUM(W13,U13,S13,Q13,O13,M13,K13,I13,G13,E13,C13)</f>
        <v>2</v>
      </c>
      <c r="Z13" s="506">
        <f t="shared" ref="Z13:Z23" si="5">SUM(X13:Y13)</f>
        <v>18</v>
      </c>
      <c r="AA13" s="381" t="s">
        <v>537</v>
      </c>
    </row>
    <row r="14" spans="1:27" ht="31.5" customHeight="1">
      <c r="A14" s="64" t="s">
        <v>149</v>
      </c>
      <c r="B14" s="506">
        <v>0</v>
      </c>
      <c r="C14" s="506">
        <v>0</v>
      </c>
      <c r="D14" s="506">
        <v>0</v>
      </c>
      <c r="E14" s="506">
        <v>0</v>
      </c>
      <c r="F14" s="506">
        <v>0</v>
      </c>
      <c r="G14" s="506">
        <v>0</v>
      </c>
      <c r="H14" s="506">
        <v>0</v>
      </c>
      <c r="I14" s="506">
        <v>0</v>
      </c>
      <c r="J14" s="506">
        <v>0</v>
      </c>
      <c r="K14" s="506">
        <v>1</v>
      </c>
      <c r="L14" s="506">
        <v>3</v>
      </c>
      <c r="M14" s="506">
        <v>0</v>
      </c>
      <c r="N14" s="506">
        <v>2</v>
      </c>
      <c r="O14" s="506">
        <v>0</v>
      </c>
      <c r="P14" s="506">
        <v>9</v>
      </c>
      <c r="Q14" s="506">
        <v>0</v>
      </c>
      <c r="R14" s="506">
        <v>1</v>
      </c>
      <c r="S14" s="506">
        <v>0</v>
      </c>
      <c r="T14" s="506">
        <v>0</v>
      </c>
      <c r="U14" s="506">
        <v>0</v>
      </c>
      <c r="V14" s="506">
        <v>0</v>
      </c>
      <c r="W14" s="506">
        <v>0</v>
      </c>
      <c r="X14" s="506">
        <f t="shared" si="3"/>
        <v>15</v>
      </c>
      <c r="Y14" s="506">
        <f t="shared" si="4"/>
        <v>1</v>
      </c>
      <c r="Z14" s="506">
        <f t="shared" si="5"/>
        <v>16</v>
      </c>
      <c r="AA14" s="381" t="s">
        <v>538</v>
      </c>
    </row>
    <row r="15" spans="1:27" ht="31.5" customHeight="1">
      <c r="A15" s="64" t="s">
        <v>150</v>
      </c>
      <c r="B15" s="506">
        <v>0</v>
      </c>
      <c r="C15" s="506">
        <v>0</v>
      </c>
      <c r="D15" s="506">
        <v>0</v>
      </c>
      <c r="E15" s="506">
        <v>0</v>
      </c>
      <c r="F15" s="506">
        <v>0</v>
      </c>
      <c r="G15" s="506">
        <v>0</v>
      </c>
      <c r="H15" s="506">
        <v>0</v>
      </c>
      <c r="I15" s="506">
        <v>0</v>
      </c>
      <c r="J15" s="506">
        <v>0</v>
      </c>
      <c r="K15" s="506">
        <v>0</v>
      </c>
      <c r="L15" s="506">
        <v>0</v>
      </c>
      <c r="M15" s="506">
        <v>0</v>
      </c>
      <c r="N15" s="506">
        <v>0</v>
      </c>
      <c r="O15" s="506">
        <v>0</v>
      </c>
      <c r="P15" s="506">
        <v>19</v>
      </c>
      <c r="Q15" s="506">
        <v>0</v>
      </c>
      <c r="R15" s="506">
        <v>6</v>
      </c>
      <c r="S15" s="506">
        <v>0</v>
      </c>
      <c r="T15" s="506">
        <v>3</v>
      </c>
      <c r="U15" s="506">
        <v>0</v>
      </c>
      <c r="V15" s="506">
        <v>0</v>
      </c>
      <c r="W15" s="506">
        <v>0</v>
      </c>
      <c r="X15" s="506">
        <f t="shared" si="3"/>
        <v>28</v>
      </c>
      <c r="Y15" s="506">
        <f t="shared" si="4"/>
        <v>0</v>
      </c>
      <c r="Z15" s="506">
        <f t="shared" si="5"/>
        <v>28</v>
      </c>
      <c r="AA15" s="382" t="s">
        <v>539</v>
      </c>
    </row>
    <row r="16" spans="1:27" ht="31.5" customHeight="1">
      <c r="A16" s="64" t="s">
        <v>151</v>
      </c>
      <c r="B16" s="506">
        <v>0</v>
      </c>
      <c r="C16" s="506">
        <v>0</v>
      </c>
      <c r="D16" s="506">
        <v>0</v>
      </c>
      <c r="E16" s="506">
        <v>0</v>
      </c>
      <c r="F16" s="506">
        <v>0</v>
      </c>
      <c r="G16" s="506">
        <v>0</v>
      </c>
      <c r="H16" s="506">
        <v>0</v>
      </c>
      <c r="I16" s="506">
        <v>0</v>
      </c>
      <c r="J16" s="506">
        <v>0</v>
      </c>
      <c r="K16" s="506">
        <v>0</v>
      </c>
      <c r="L16" s="506">
        <v>0</v>
      </c>
      <c r="M16" s="506">
        <v>0</v>
      </c>
      <c r="N16" s="506">
        <v>0</v>
      </c>
      <c r="O16" s="506">
        <v>0</v>
      </c>
      <c r="P16" s="506">
        <v>2</v>
      </c>
      <c r="Q16" s="506">
        <v>0</v>
      </c>
      <c r="R16" s="506">
        <v>0</v>
      </c>
      <c r="S16" s="506">
        <v>0</v>
      </c>
      <c r="T16" s="506">
        <v>0</v>
      </c>
      <c r="U16" s="506">
        <v>0</v>
      </c>
      <c r="V16" s="506">
        <v>0</v>
      </c>
      <c r="W16" s="506">
        <v>0</v>
      </c>
      <c r="X16" s="506">
        <f t="shared" si="3"/>
        <v>2</v>
      </c>
      <c r="Y16" s="506">
        <f t="shared" si="4"/>
        <v>0</v>
      </c>
      <c r="Z16" s="506">
        <f t="shared" si="5"/>
        <v>2</v>
      </c>
      <c r="AA16" s="382" t="s">
        <v>540</v>
      </c>
    </row>
    <row r="17" spans="1:27" ht="31.5" customHeight="1">
      <c r="A17" s="64" t="s">
        <v>152</v>
      </c>
      <c r="B17" s="506">
        <v>0</v>
      </c>
      <c r="C17" s="506">
        <v>0</v>
      </c>
      <c r="D17" s="506">
        <v>0</v>
      </c>
      <c r="E17" s="506">
        <v>0</v>
      </c>
      <c r="F17" s="506">
        <v>0</v>
      </c>
      <c r="G17" s="506">
        <v>0</v>
      </c>
      <c r="H17" s="506">
        <v>0</v>
      </c>
      <c r="I17" s="506">
        <v>0</v>
      </c>
      <c r="J17" s="506">
        <v>0</v>
      </c>
      <c r="K17" s="506">
        <v>0</v>
      </c>
      <c r="L17" s="506">
        <v>0</v>
      </c>
      <c r="M17" s="506">
        <v>0</v>
      </c>
      <c r="N17" s="506">
        <v>0</v>
      </c>
      <c r="O17" s="506">
        <v>0</v>
      </c>
      <c r="P17" s="506">
        <v>0</v>
      </c>
      <c r="Q17" s="506">
        <v>0</v>
      </c>
      <c r="R17" s="506">
        <v>0</v>
      </c>
      <c r="S17" s="506">
        <v>0</v>
      </c>
      <c r="T17" s="506">
        <v>0</v>
      </c>
      <c r="U17" s="506">
        <v>0</v>
      </c>
      <c r="V17" s="506">
        <v>0</v>
      </c>
      <c r="W17" s="506">
        <v>0</v>
      </c>
      <c r="X17" s="506">
        <f t="shared" si="3"/>
        <v>0</v>
      </c>
      <c r="Y17" s="506">
        <f t="shared" si="4"/>
        <v>0</v>
      </c>
      <c r="Z17" s="506">
        <f t="shared" si="5"/>
        <v>0</v>
      </c>
      <c r="AA17" s="383" t="s">
        <v>541</v>
      </c>
    </row>
    <row r="18" spans="1:27" ht="31.5" customHeight="1">
      <c r="A18" s="64" t="s">
        <v>228</v>
      </c>
      <c r="B18" s="506">
        <v>0</v>
      </c>
      <c r="C18" s="506">
        <v>0</v>
      </c>
      <c r="D18" s="506">
        <v>0</v>
      </c>
      <c r="E18" s="506">
        <v>0</v>
      </c>
      <c r="F18" s="506">
        <v>0</v>
      </c>
      <c r="G18" s="506">
        <v>0</v>
      </c>
      <c r="H18" s="506">
        <v>0</v>
      </c>
      <c r="I18" s="506">
        <v>0</v>
      </c>
      <c r="J18" s="506">
        <v>0</v>
      </c>
      <c r="K18" s="506">
        <v>0</v>
      </c>
      <c r="L18" s="506">
        <v>2</v>
      </c>
      <c r="M18" s="506">
        <v>0</v>
      </c>
      <c r="N18" s="506">
        <v>0</v>
      </c>
      <c r="O18" s="506">
        <v>0</v>
      </c>
      <c r="P18" s="506">
        <v>8</v>
      </c>
      <c r="Q18" s="506">
        <v>0</v>
      </c>
      <c r="R18" s="506">
        <v>4</v>
      </c>
      <c r="S18" s="506">
        <v>0</v>
      </c>
      <c r="T18" s="506">
        <v>0</v>
      </c>
      <c r="U18" s="506">
        <v>0</v>
      </c>
      <c r="V18" s="506">
        <v>0</v>
      </c>
      <c r="W18" s="506">
        <v>0</v>
      </c>
      <c r="X18" s="506">
        <f t="shared" si="3"/>
        <v>14</v>
      </c>
      <c r="Y18" s="506">
        <f t="shared" si="4"/>
        <v>0</v>
      </c>
      <c r="Z18" s="506">
        <f t="shared" si="5"/>
        <v>14</v>
      </c>
      <c r="AA18" s="384" t="s">
        <v>546</v>
      </c>
    </row>
    <row r="19" spans="1:27" ht="31.5" customHeight="1">
      <c r="A19" s="64" t="s">
        <v>229</v>
      </c>
      <c r="B19" s="506">
        <v>0</v>
      </c>
      <c r="C19" s="506">
        <v>0</v>
      </c>
      <c r="D19" s="506">
        <v>0</v>
      </c>
      <c r="E19" s="506">
        <v>0</v>
      </c>
      <c r="F19" s="506">
        <v>0</v>
      </c>
      <c r="G19" s="506">
        <v>0</v>
      </c>
      <c r="H19" s="506">
        <v>0</v>
      </c>
      <c r="I19" s="506">
        <v>0</v>
      </c>
      <c r="J19" s="506">
        <v>0</v>
      </c>
      <c r="K19" s="506">
        <v>0</v>
      </c>
      <c r="L19" s="506">
        <v>0</v>
      </c>
      <c r="M19" s="506">
        <v>0</v>
      </c>
      <c r="N19" s="506">
        <v>0</v>
      </c>
      <c r="O19" s="506">
        <v>0</v>
      </c>
      <c r="P19" s="506">
        <v>0</v>
      </c>
      <c r="Q19" s="506">
        <v>0</v>
      </c>
      <c r="R19" s="506">
        <v>0</v>
      </c>
      <c r="S19" s="506">
        <v>0</v>
      </c>
      <c r="T19" s="506">
        <v>0</v>
      </c>
      <c r="U19" s="506">
        <v>0</v>
      </c>
      <c r="V19" s="506">
        <v>0</v>
      </c>
      <c r="W19" s="506">
        <v>0</v>
      </c>
      <c r="X19" s="506">
        <f t="shared" si="3"/>
        <v>0</v>
      </c>
      <c r="Y19" s="506">
        <f t="shared" si="4"/>
        <v>0</v>
      </c>
      <c r="Z19" s="506">
        <f t="shared" si="5"/>
        <v>0</v>
      </c>
      <c r="AA19" s="382" t="s">
        <v>542</v>
      </c>
    </row>
    <row r="20" spans="1:27" ht="31.5" customHeight="1">
      <c r="A20" s="64" t="s">
        <v>153</v>
      </c>
      <c r="B20" s="506">
        <v>0</v>
      </c>
      <c r="C20" s="506">
        <v>0</v>
      </c>
      <c r="D20" s="506">
        <v>0</v>
      </c>
      <c r="E20" s="506">
        <v>0</v>
      </c>
      <c r="F20" s="506">
        <v>0</v>
      </c>
      <c r="G20" s="506">
        <v>0</v>
      </c>
      <c r="H20" s="506">
        <v>0</v>
      </c>
      <c r="I20" s="506">
        <v>0</v>
      </c>
      <c r="J20" s="506">
        <v>0</v>
      </c>
      <c r="K20" s="506">
        <v>0</v>
      </c>
      <c r="L20" s="506">
        <v>0</v>
      </c>
      <c r="M20" s="506">
        <v>0</v>
      </c>
      <c r="N20" s="506">
        <v>0</v>
      </c>
      <c r="O20" s="506">
        <v>0</v>
      </c>
      <c r="P20" s="506">
        <v>0</v>
      </c>
      <c r="Q20" s="506">
        <v>0</v>
      </c>
      <c r="R20" s="506">
        <v>5</v>
      </c>
      <c r="S20" s="506">
        <v>0</v>
      </c>
      <c r="T20" s="506">
        <v>2</v>
      </c>
      <c r="U20" s="506">
        <v>0</v>
      </c>
      <c r="V20" s="506">
        <v>0</v>
      </c>
      <c r="W20" s="506">
        <v>0</v>
      </c>
      <c r="X20" s="506">
        <f t="shared" si="3"/>
        <v>7</v>
      </c>
      <c r="Y20" s="506">
        <f t="shared" si="4"/>
        <v>0</v>
      </c>
      <c r="Z20" s="506">
        <f t="shared" si="5"/>
        <v>7</v>
      </c>
      <c r="AA20" s="382" t="s">
        <v>543</v>
      </c>
    </row>
    <row r="21" spans="1:27" ht="31.5" customHeight="1">
      <c r="A21" s="64" t="s">
        <v>154</v>
      </c>
      <c r="B21" s="506">
        <v>0</v>
      </c>
      <c r="C21" s="506">
        <v>0</v>
      </c>
      <c r="D21" s="506">
        <v>0</v>
      </c>
      <c r="E21" s="506">
        <v>0</v>
      </c>
      <c r="F21" s="506">
        <v>0</v>
      </c>
      <c r="G21" s="506">
        <v>0</v>
      </c>
      <c r="H21" s="506">
        <v>0</v>
      </c>
      <c r="I21" s="506">
        <v>0</v>
      </c>
      <c r="J21" s="506">
        <v>0</v>
      </c>
      <c r="K21" s="506">
        <v>0</v>
      </c>
      <c r="L21" s="506">
        <v>0</v>
      </c>
      <c r="M21" s="506">
        <v>0</v>
      </c>
      <c r="N21" s="506">
        <v>0</v>
      </c>
      <c r="O21" s="506">
        <v>0</v>
      </c>
      <c r="P21" s="506">
        <v>0</v>
      </c>
      <c r="Q21" s="506">
        <v>0</v>
      </c>
      <c r="R21" s="506">
        <v>0</v>
      </c>
      <c r="S21" s="506">
        <v>0</v>
      </c>
      <c r="T21" s="506">
        <v>0</v>
      </c>
      <c r="U21" s="506">
        <v>0</v>
      </c>
      <c r="V21" s="506">
        <v>0</v>
      </c>
      <c r="W21" s="506">
        <v>0</v>
      </c>
      <c r="X21" s="506">
        <f t="shared" si="3"/>
        <v>0</v>
      </c>
      <c r="Y21" s="506">
        <f t="shared" si="4"/>
        <v>0</v>
      </c>
      <c r="Z21" s="506">
        <f t="shared" si="5"/>
        <v>0</v>
      </c>
      <c r="AA21" s="382" t="s">
        <v>544</v>
      </c>
    </row>
    <row r="22" spans="1:27" ht="31.5" customHeight="1">
      <c r="A22" s="64" t="s">
        <v>155</v>
      </c>
      <c r="B22" s="506">
        <v>0</v>
      </c>
      <c r="C22" s="506">
        <v>0</v>
      </c>
      <c r="D22" s="506">
        <v>0</v>
      </c>
      <c r="E22" s="506">
        <v>0</v>
      </c>
      <c r="F22" s="506">
        <v>0</v>
      </c>
      <c r="G22" s="506">
        <v>0</v>
      </c>
      <c r="H22" s="506">
        <v>0</v>
      </c>
      <c r="I22" s="506">
        <v>0</v>
      </c>
      <c r="J22" s="506">
        <v>0</v>
      </c>
      <c r="K22" s="506">
        <v>0</v>
      </c>
      <c r="L22" s="506">
        <v>0</v>
      </c>
      <c r="M22" s="506">
        <v>0</v>
      </c>
      <c r="N22" s="506">
        <v>0</v>
      </c>
      <c r="O22" s="506">
        <v>0</v>
      </c>
      <c r="P22" s="506">
        <v>0</v>
      </c>
      <c r="Q22" s="506">
        <v>0</v>
      </c>
      <c r="R22" s="506">
        <v>0</v>
      </c>
      <c r="S22" s="506">
        <v>0</v>
      </c>
      <c r="T22" s="506">
        <v>0</v>
      </c>
      <c r="U22" s="506">
        <v>0</v>
      </c>
      <c r="V22" s="506">
        <v>0</v>
      </c>
      <c r="W22" s="506">
        <v>0</v>
      </c>
      <c r="X22" s="506">
        <f t="shared" si="3"/>
        <v>0</v>
      </c>
      <c r="Y22" s="506">
        <f t="shared" si="4"/>
        <v>0</v>
      </c>
      <c r="Z22" s="506">
        <f t="shared" si="5"/>
        <v>0</v>
      </c>
      <c r="AA22" s="382" t="s">
        <v>545</v>
      </c>
    </row>
    <row r="23" spans="1:27" ht="31.5" customHeight="1" thickBot="1">
      <c r="A23" s="65" t="s">
        <v>38</v>
      </c>
      <c r="B23" s="507">
        <v>0</v>
      </c>
      <c r="C23" s="507">
        <v>0</v>
      </c>
      <c r="D23" s="507">
        <v>2</v>
      </c>
      <c r="E23" s="507">
        <v>2</v>
      </c>
      <c r="F23" s="507">
        <v>4</v>
      </c>
      <c r="G23" s="507">
        <v>6</v>
      </c>
      <c r="H23" s="507">
        <v>14</v>
      </c>
      <c r="I23" s="507">
        <v>11</v>
      </c>
      <c r="J23" s="507">
        <v>9</v>
      </c>
      <c r="K23" s="507">
        <v>11</v>
      </c>
      <c r="L23" s="507">
        <v>15</v>
      </c>
      <c r="M23" s="507">
        <v>16</v>
      </c>
      <c r="N23" s="507">
        <v>4</v>
      </c>
      <c r="O23" s="507">
        <v>10</v>
      </c>
      <c r="P23" s="507">
        <v>3</v>
      </c>
      <c r="Q23" s="507">
        <v>38</v>
      </c>
      <c r="R23" s="507">
        <v>4</v>
      </c>
      <c r="S23" s="507">
        <v>22</v>
      </c>
      <c r="T23" s="507">
        <v>5</v>
      </c>
      <c r="U23" s="507">
        <v>14</v>
      </c>
      <c r="V23" s="507">
        <v>6</v>
      </c>
      <c r="W23" s="507">
        <v>4</v>
      </c>
      <c r="X23" s="506">
        <f t="shared" si="3"/>
        <v>66</v>
      </c>
      <c r="Y23" s="506">
        <f t="shared" si="4"/>
        <v>134</v>
      </c>
      <c r="Z23" s="506">
        <f t="shared" si="5"/>
        <v>200</v>
      </c>
      <c r="AA23" s="386" t="s">
        <v>362</v>
      </c>
    </row>
    <row r="24" spans="1:27" ht="31.5" customHeight="1" thickTop="1" thickBot="1">
      <c r="A24" s="97" t="s">
        <v>0</v>
      </c>
      <c r="B24" s="508">
        <f>SUM(B7:B23)</f>
        <v>0</v>
      </c>
      <c r="C24" s="508">
        <f t="shared" ref="C24:Z24" si="6">SUM(C7:C23)</f>
        <v>0</v>
      </c>
      <c r="D24" s="508">
        <f t="shared" si="6"/>
        <v>2</v>
      </c>
      <c r="E24" s="508">
        <f t="shared" si="6"/>
        <v>2</v>
      </c>
      <c r="F24" s="508">
        <f t="shared" si="6"/>
        <v>4</v>
      </c>
      <c r="G24" s="508">
        <f t="shared" si="6"/>
        <v>6</v>
      </c>
      <c r="H24" s="508">
        <f t="shared" si="6"/>
        <v>14</v>
      </c>
      <c r="I24" s="508">
        <f t="shared" si="6"/>
        <v>11</v>
      </c>
      <c r="J24" s="508">
        <f t="shared" si="6"/>
        <v>9</v>
      </c>
      <c r="K24" s="508">
        <f t="shared" si="6"/>
        <v>15</v>
      </c>
      <c r="L24" s="508">
        <f t="shared" si="6"/>
        <v>23</v>
      </c>
      <c r="M24" s="508">
        <f t="shared" si="6"/>
        <v>16</v>
      </c>
      <c r="N24" s="508">
        <f t="shared" si="6"/>
        <v>12</v>
      </c>
      <c r="O24" s="508">
        <f t="shared" si="6"/>
        <v>14</v>
      </c>
      <c r="P24" s="508">
        <f t="shared" si="6"/>
        <v>57</v>
      </c>
      <c r="Q24" s="508">
        <f t="shared" si="6"/>
        <v>44</v>
      </c>
      <c r="R24" s="508">
        <f t="shared" si="6"/>
        <v>27</v>
      </c>
      <c r="S24" s="508">
        <f t="shared" si="6"/>
        <v>22</v>
      </c>
      <c r="T24" s="508">
        <f t="shared" si="6"/>
        <v>14</v>
      </c>
      <c r="U24" s="508">
        <f t="shared" si="6"/>
        <v>14</v>
      </c>
      <c r="V24" s="508">
        <f t="shared" si="6"/>
        <v>6</v>
      </c>
      <c r="W24" s="508">
        <f t="shared" si="6"/>
        <v>4</v>
      </c>
      <c r="X24" s="509">
        <f t="shared" si="6"/>
        <v>168</v>
      </c>
      <c r="Y24" s="509">
        <f t="shared" si="6"/>
        <v>148</v>
      </c>
      <c r="Z24" s="509">
        <f t="shared" si="6"/>
        <v>316</v>
      </c>
      <c r="AA24" s="387" t="s">
        <v>329</v>
      </c>
    </row>
    <row r="25" spans="1:27" ht="20.100000000000001" customHeight="1" thickTop="1"/>
    <row r="26" spans="1:27" ht="20.100000000000001" customHeight="1"/>
  </sheetData>
  <mergeCells count="17">
    <mergeCell ref="P4:Q4"/>
    <mergeCell ref="A3:Z3"/>
    <mergeCell ref="A4:A6"/>
    <mergeCell ref="N4:O4"/>
    <mergeCell ref="D4:E4"/>
    <mergeCell ref="A1:AA1"/>
    <mergeCell ref="F4:G4"/>
    <mergeCell ref="J4:K4"/>
    <mergeCell ref="L4:M4"/>
    <mergeCell ref="X4:Z4"/>
    <mergeCell ref="A2:AA2"/>
    <mergeCell ref="B4:C4"/>
    <mergeCell ref="AA4:AA6"/>
    <mergeCell ref="T4:U4"/>
    <mergeCell ref="V4:W4"/>
    <mergeCell ref="H4:I4"/>
    <mergeCell ref="R4:S4"/>
  </mergeCells>
  <phoneticPr fontId="2" type="noConversion"/>
  <printOptions horizontalCentered="1"/>
  <pageMargins left="1" right="1" top="1.5" bottom="1" header="1.5" footer="1"/>
  <pageSetup paperSize="9" scale="60" orientation="landscape" r:id="rId1"/>
  <headerFooter alignWithMargins="0">
    <oddFooter>&amp;C&amp;12 40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Y12"/>
  <sheetViews>
    <sheetView rightToLeft="1" view="pageBreakPreview" zoomScale="75" zoomScaleNormal="100" zoomScaleSheetLayoutView="75" workbookViewId="0">
      <selection activeCell="B6" sqref="B6:P6"/>
    </sheetView>
  </sheetViews>
  <sheetFormatPr defaultRowHeight="12.75"/>
  <cols>
    <col min="1" max="1" width="8.42578125" customWidth="1"/>
    <col min="2" max="3" width="4.7109375" customWidth="1"/>
    <col min="4" max="4" width="4" customWidth="1"/>
    <col min="5" max="5" width="4.85546875" customWidth="1"/>
    <col min="6" max="6" width="4" customWidth="1"/>
    <col min="7" max="7" width="4.28515625" customWidth="1"/>
    <col min="8" max="8" width="4.7109375" customWidth="1"/>
    <col min="9" max="9" width="4.140625" customWidth="1"/>
    <col min="10" max="11" width="5.28515625" customWidth="1"/>
    <col min="12" max="12" width="4.28515625" customWidth="1"/>
    <col min="13" max="13" width="5.28515625" customWidth="1"/>
    <col min="14" max="15" width="4.7109375" customWidth="1"/>
    <col min="16" max="16" width="5" customWidth="1"/>
    <col min="17" max="17" width="4" customWidth="1"/>
    <col min="18" max="18" width="4.140625" customWidth="1"/>
    <col min="19" max="19" width="3.5703125" customWidth="1"/>
    <col min="20" max="20" width="4.5703125" customWidth="1"/>
    <col min="21" max="21" width="4.28515625" customWidth="1"/>
    <col min="22" max="23" width="5.28515625" customWidth="1"/>
    <col min="24" max="24" width="5" customWidth="1"/>
    <col min="25" max="25" width="15" customWidth="1"/>
  </cols>
  <sheetData>
    <row r="1" spans="1:25" s="7" customFormat="1" ht="24.75" customHeight="1"/>
    <row r="2" spans="1:25" s="7" customFormat="1" ht="33" customHeight="1">
      <c r="A2" s="531" t="s">
        <v>620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</row>
    <row r="3" spans="1:25" s="7" customFormat="1" ht="44.25" customHeight="1">
      <c r="A3" s="547" t="s">
        <v>621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</row>
    <row r="4" spans="1:25" ht="33" customHeight="1" thickBot="1">
      <c r="A4" s="301" t="s">
        <v>294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758" t="s">
        <v>450</v>
      </c>
      <c r="Y4" s="758"/>
    </row>
    <row r="5" spans="1:25" ht="24.75" customHeight="1" thickTop="1">
      <c r="A5" s="675" t="s">
        <v>1</v>
      </c>
      <c r="B5" s="669" t="s">
        <v>54</v>
      </c>
      <c r="C5" s="669"/>
      <c r="D5" s="669" t="s">
        <v>55</v>
      </c>
      <c r="E5" s="669"/>
      <c r="F5" s="669" t="s">
        <v>56</v>
      </c>
      <c r="G5" s="669"/>
      <c r="H5" s="668" t="s">
        <v>57</v>
      </c>
      <c r="I5" s="668"/>
      <c r="J5" s="668" t="s">
        <v>58</v>
      </c>
      <c r="K5" s="668"/>
      <c r="L5" s="668" t="s">
        <v>59</v>
      </c>
      <c r="M5" s="668"/>
      <c r="N5" s="668" t="s">
        <v>60</v>
      </c>
      <c r="O5" s="668"/>
      <c r="P5" s="668" t="s">
        <v>141</v>
      </c>
      <c r="Q5" s="668"/>
      <c r="R5" s="668" t="s">
        <v>62</v>
      </c>
      <c r="S5" s="668"/>
      <c r="T5" s="668" t="s">
        <v>63</v>
      </c>
      <c r="U5" s="668"/>
      <c r="V5" s="669" t="s">
        <v>8</v>
      </c>
      <c r="W5" s="669"/>
      <c r="X5" s="669"/>
      <c r="Y5" s="669" t="s">
        <v>313</v>
      </c>
    </row>
    <row r="6" spans="1:25" ht="20.25" customHeight="1">
      <c r="A6" s="676"/>
      <c r="B6" s="757"/>
      <c r="C6" s="757"/>
      <c r="D6" s="757"/>
      <c r="E6" s="757"/>
      <c r="F6" s="757"/>
      <c r="G6" s="757"/>
      <c r="H6" s="757"/>
      <c r="I6" s="757"/>
      <c r="J6" s="757"/>
      <c r="K6" s="757"/>
      <c r="L6" s="757"/>
      <c r="M6" s="757"/>
      <c r="N6" s="757"/>
      <c r="O6" s="757"/>
      <c r="P6" s="757"/>
      <c r="Q6" s="757"/>
      <c r="R6" s="757"/>
      <c r="S6" s="757"/>
      <c r="T6" s="757"/>
      <c r="U6" s="757"/>
      <c r="V6" s="667" t="s">
        <v>329</v>
      </c>
      <c r="W6" s="667"/>
      <c r="X6" s="667"/>
      <c r="Y6" s="670"/>
    </row>
    <row r="7" spans="1:25" ht="24" customHeight="1">
      <c r="A7" s="676"/>
      <c r="B7" s="317" t="s">
        <v>9</v>
      </c>
      <c r="C7" s="317" t="s">
        <v>10</v>
      </c>
      <c r="D7" s="132" t="s">
        <v>9</v>
      </c>
      <c r="E7" s="132" t="s">
        <v>10</v>
      </c>
      <c r="F7" s="132" t="s">
        <v>9</v>
      </c>
      <c r="G7" s="132" t="s">
        <v>10</v>
      </c>
      <c r="H7" s="132" t="s">
        <v>9</v>
      </c>
      <c r="I7" s="132" t="s">
        <v>10</v>
      </c>
      <c r="J7" s="132" t="s">
        <v>9</v>
      </c>
      <c r="K7" s="132" t="s">
        <v>10</v>
      </c>
      <c r="L7" s="132" t="s">
        <v>9</v>
      </c>
      <c r="M7" s="132" t="s">
        <v>10</v>
      </c>
      <c r="N7" s="132" t="s">
        <v>9</v>
      </c>
      <c r="O7" s="132" t="s">
        <v>10</v>
      </c>
      <c r="P7" s="132" t="s">
        <v>9</v>
      </c>
      <c r="Q7" s="132" t="s">
        <v>10</v>
      </c>
      <c r="R7" s="132" t="s">
        <v>9</v>
      </c>
      <c r="S7" s="132" t="s">
        <v>10</v>
      </c>
      <c r="T7" s="132" t="s">
        <v>9</v>
      </c>
      <c r="U7" s="132" t="s">
        <v>10</v>
      </c>
      <c r="V7" s="132" t="s">
        <v>9</v>
      </c>
      <c r="W7" s="132" t="s">
        <v>10</v>
      </c>
      <c r="X7" s="132" t="s">
        <v>11</v>
      </c>
      <c r="Y7" s="670"/>
    </row>
    <row r="8" spans="1:25" ht="28.5" customHeight="1" thickBot="1">
      <c r="A8" s="677"/>
      <c r="B8" s="317" t="s">
        <v>347</v>
      </c>
      <c r="C8" s="317" t="s">
        <v>348</v>
      </c>
      <c r="D8" s="317" t="s">
        <v>347</v>
      </c>
      <c r="E8" s="317" t="s">
        <v>348</v>
      </c>
      <c r="F8" s="317" t="s">
        <v>347</v>
      </c>
      <c r="G8" s="317" t="s">
        <v>348</v>
      </c>
      <c r="H8" s="317" t="s">
        <v>347</v>
      </c>
      <c r="I8" s="317" t="s">
        <v>348</v>
      </c>
      <c r="J8" s="317" t="s">
        <v>347</v>
      </c>
      <c r="K8" s="317" t="s">
        <v>348</v>
      </c>
      <c r="L8" s="317" t="s">
        <v>347</v>
      </c>
      <c r="M8" s="317" t="s">
        <v>348</v>
      </c>
      <c r="N8" s="317" t="s">
        <v>347</v>
      </c>
      <c r="O8" s="317" t="s">
        <v>348</v>
      </c>
      <c r="P8" s="317" t="s">
        <v>347</v>
      </c>
      <c r="Q8" s="317" t="s">
        <v>348</v>
      </c>
      <c r="R8" s="317" t="s">
        <v>347</v>
      </c>
      <c r="S8" s="317" t="s">
        <v>348</v>
      </c>
      <c r="T8" s="317" t="s">
        <v>347</v>
      </c>
      <c r="U8" s="317" t="s">
        <v>348</v>
      </c>
      <c r="V8" s="317" t="s">
        <v>347</v>
      </c>
      <c r="W8" s="317" t="s">
        <v>348</v>
      </c>
      <c r="X8" s="317" t="s">
        <v>349</v>
      </c>
      <c r="Y8" s="756"/>
    </row>
    <row r="9" spans="1:25" ht="33.75" customHeight="1" thickTop="1">
      <c r="A9" s="196" t="s">
        <v>30</v>
      </c>
      <c r="B9" s="197">
        <v>0</v>
      </c>
      <c r="C9" s="197">
        <v>0</v>
      </c>
      <c r="D9" s="197">
        <v>1</v>
      </c>
      <c r="E9" s="197">
        <v>3</v>
      </c>
      <c r="F9" s="197">
        <v>2</v>
      </c>
      <c r="G9" s="197">
        <v>1</v>
      </c>
      <c r="H9" s="197">
        <v>1</v>
      </c>
      <c r="I9" s="197">
        <v>1</v>
      </c>
      <c r="J9" s="197">
        <v>0</v>
      </c>
      <c r="K9" s="197">
        <v>0</v>
      </c>
      <c r="L9" s="197">
        <v>0</v>
      </c>
      <c r="M9" s="197">
        <v>2</v>
      </c>
      <c r="N9" s="197">
        <v>0</v>
      </c>
      <c r="O9" s="197">
        <v>4</v>
      </c>
      <c r="P9" s="197">
        <v>0</v>
      </c>
      <c r="Q9" s="197">
        <v>0</v>
      </c>
      <c r="R9" s="197">
        <v>0</v>
      </c>
      <c r="S9" s="197">
        <v>0</v>
      </c>
      <c r="T9" s="197">
        <v>0</v>
      </c>
      <c r="U9" s="197">
        <v>0</v>
      </c>
      <c r="V9" s="197">
        <f>SUM(T9,R9,P9,N9,L9,J9,H9,F9,D9,B9)</f>
        <v>4</v>
      </c>
      <c r="W9" s="197">
        <f>SUM(U9,S9,Q9,O9,M9,K9,I9,G9,E9,C9)</f>
        <v>11</v>
      </c>
      <c r="X9" s="197">
        <f>SUM(V9:W9)</f>
        <v>15</v>
      </c>
      <c r="Y9" s="345" t="s">
        <v>318</v>
      </c>
    </row>
    <row r="10" spans="1:25" ht="31.5" customHeight="1" thickBot="1">
      <c r="A10" s="198" t="s">
        <v>32</v>
      </c>
      <c r="B10" s="199">
        <v>0</v>
      </c>
      <c r="C10" s="199">
        <v>0</v>
      </c>
      <c r="D10" s="199">
        <v>0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199">
        <v>3</v>
      </c>
      <c r="K10" s="199">
        <v>0</v>
      </c>
      <c r="L10" s="199">
        <v>1</v>
      </c>
      <c r="M10" s="199">
        <v>0</v>
      </c>
      <c r="N10" s="199">
        <v>7</v>
      </c>
      <c r="O10" s="199">
        <v>0</v>
      </c>
      <c r="P10" s="199">
        <v>3</v>
      </c>
      <c r="Q10" s="199">
        <v>0</v>
      </c>
      <c r="R10" s="199">
        <v>0</v>
      </c>
      <c r="S10" s="199">
        <v>0</v>
      </c>
      <c r="T10" s="199">
        <v>0</v>
      </c>
      <c r="U10" s="199">
        <v>0</v>
      </c>
      <c r="V10" s="199">
        <f>SUM(T10,R10,P10,N10,L10,J10,H10,F10,D10,B10)</f>
        <v>14</v>
      </c>
      <c r="W10" s="199">
        <f>SUM(U10,S10,Q10,O10,M10,K10,I10,G10,E10,C10)</f>
        <v>0</v>
      </c>
      <c r="X10" s="199">
        <f>SUM(V10:W10)</f>
        <v>14</v>
      </c>
      <c r="Y10" s="341" t="s">
        <v>438</v>
      </c>
    </row>
    <row r="11" spans="1:25" ht="29.25" customHeight="1" thickTop="1" thickBot="1">
      <c r="A11" s="195" t="s">
        <v>0</v>
      </c>
      <c r="B11" s="128">
        <f>SUM(B9:B10)</f>
        <v>0</v>
      </c>
      <c r="C11" s="128">
        <f t="shared" ref="C11:X11" si="0">SUM(C9:C10)</f>
        <v>0</v>
      </c>
      <c r="D11" s="128">
        <f t="shared" si="0"/>
        <v>1</v>
      </c>
      <c r="E11" s="128">
        <f t="shared" si="0"/>
        <v>3</v>
      </c>
      <c r="F11" s="128">
        <f t="shared" si="0"/>
        <v>2</v>
      </c>
      <c r="G11" s="128">
        <f t="shared" si="0"/>
        <v>1</v>
      </c>
      <c r="H11" s="128">
        <f t="shared" si="0"/>
        <v>1</v>
      </c>
      <c r="I11" s="128">
        <f t="shared" si="0"/>
        <v>1</v>
      </c>
      <c r="J11" s="128">
        <f t="shared" si="0"/>
        <v>3</v>
      </c>
      <c r="K11" s="128">
        <f t="shared" si="0"/>
        <v>0</v>
      </c>
      <c r="L11" s="128">
        <f t="shared" si="0"/>
        <v>1</v>
      </c>
      <c r="M11" s="128">
        <f t="shared" si="0"/>
        <v>2</v>
      </c>
      <c r="N11" s="128">
        <f t="shared" si="0"/>
        <v>7</v>
      </c>
      <c r="O11" s="128">
        <f t="shared" si="0"/>
        <v>4</v>
      </c>
      <c r="P11" s="128">
        <f t="shared" si="0"/>
        <v>3</v>
      </c>
      <c r="Q11" s="128">
        <f t="shared" si="0"/>
        <v>0</v>
      </c>
      <c r="R11" s="128">
        <f t="shared" si="0"/>
        <v>0</v>
      </c>
      <c r="S11" s="128">
        <f t="shared" si="0"/>
        <v>0</v>
      </c>
      <c r="T11" s="128">
        <f t="shared" si="0"/>
        <v>0</v>
      </c>
      <c r="U11" s="128">
        <f t="shared" si="0"/>
        <v>0</v>
      </c>
      <c r="V11" s="128">
        <f t="shared" si="0"/>
        <v>18</v>
      </c>
      <c r="W11" s="128">
        <f t="shared" si="0"/>
        <v>11</v>
      </c>
      <c r="X11" s="128">
        <f t="shared" si="0"/>
        <v>29</v>
      </c>
      <c r="Y11" s="346" t="s">
        <v>329</v>
      </c>
    </row>
    <row r="12" spans="1:25" ht="13.5" thickTop="1"/>
  </sheetData>
  <mergeCells count="27">
    <mergeCell ref="A3:Y3"/>
    <mergeCell ref="X4:Y4"/>
    <mergeCell ref="V6:X6"/>
    <mergeCell ref="T6:U6"/>
    <mergeCell ref="H5:I5"/>
    <mergeCell ref="L5:M5"/>
    <mergeCell ref="N5:O5"/>
    <mergeCell ref="P5:Q5"/>
    <mergeCell ref="R5:S5"/>
    <mergeCell ref="N6:O6"/>
    <mergeCell ref="P6:Q6"/>
    <mergeCell ref="A2:Y2"/>
    <mergeCell ref="Y5:Y8"/>
    <mergeCell ref="B6:C6"/>
    <mergeCell ref="D6:E6"/>
    <mergeCell ref="F6:G6"/>
    <mergeCell ref="H6:I6"/>
    <mergeCell ref="J6:K6"/>
    <mergeCell ref="L6:M6"/>
    <mergeCell ref="T5:U5"/>
    <mergeCell ref="V5:X5"/>
    <mergeCell ref="J5:K5"/>
    <mergeCell ref="R6:S6"/>
    <mergeCell ref="B5:C5"/>
    <mergeCell ref="D5:E5"/>
    <mergeCell ref="F5:G5"/>
    <mergeCell ref="A5:A8"/>
  </mergeCells>
  <phoneticPr fontId="2" type="noConversion"/>
  <printOptions horizontalCentered="1"/>
  <pageMargins left="1" right="1" top="1.5" bottom="1" header="1.5" footer="1"/>
  <pageSetup paperSize="9" scale="95" orientation="landscape" r:id="rId1"/>
  <headerFooter alignWithMargins="0">
    <oddFooter>&amp;C&amp;12 41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BT16"/>
  <sheetViews>
    <sheetView rightToLeft="1" view="pageBreakPreview" zoomScale="75" zoomScaleNormal="100" zoomScaleSheetLayoutView="75" workbookViewId="0">
      <selection activeCell="B6" sqref="B6:P6"/>
    </sheetView>
  </sheetViews>
  <sheetFormatPr defaultRowHeight="12.75"/>
  <cols>
    <col min="1" max="1" width="9.28515625" customWidth="1"/>
    <col min="2" max="2" width="7.7109375" customWidth="1"/>
    <col min="3" max="3" width="9.42578125" customWidth="1"/>
    <col min="4" max="5" width="8" customWidth="1"/>
    <col min="6" max="9" width="6.140625" customWidth="1"/>
    <col min="10" max="10" width="5.42578125" customWidth="1"/>
    <col min="11" max="11" width="5.7109375" customWidth="1"/>
    <col min="12" max="13" width="7.140625" customWidth="1"/>
    <col min="14" max="18" width="6.140625" customWidth="1"/>
    <col min="19" max="19" width="19.42578125" customWidth="1"/>
  </cols>
  <sheetData>
    <row r="1" spans="1:72" s="1" customFormat="1" ht="34.5" customHeight="1">
      <c r="A1" s="759" t="s">
        <v>622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</row>
    <row r="2" spans="1:72" s="24" customFormat="1" ht="52.5" customHeight="1">
      <c r="A2" s="760" t="s">
        <v>623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0"/>
      <c r="S2" s="760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</row>
    <row r="3" spans="1:72" s="23" customFormat="1" ht="29.25" customHeight="1" thickBot="1">
      <c r="A3" s="554" t="s">
        <v>295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466" t="s">
        <v>453</v>
      </c>
    </row>
    <row r="4" spans="1:72" ht="33" customHeight="1" thickTop="1">
      <c r="A4" s="764" t="s">
        <v>1</v>
      </c>
      <c r="B4" s="761" t="s">
        <v>156</v>
      </c>
      <c r="C4" s="761"/>
      <c r="D4" s="761" t="s">
        <v>105</v>
      </c>
      <c r="E4" s="761"/>
      <c r="F4" s="761" t="s">
        <v>157</v>
      </c>
      <c r="G4" s="761"/>
      <c r="H4" s="761" t="s">
        <v>111</v>
      </c>
      <c r="I4" s="761"/>
      <c r="J4" s="761" t="s">
        <v>109</v>
      </c>
      <c r="K4" s="761"/>
      <c r="L4" s="761" t="s">
        <v>159</v>
      </c>
      <c r="M4" s="761"/>
      <c r="N4" s="761" t="s">
        <v>86</v>
      </c>
      <c r="O4" s="761"/>
      <c r="P4" s="761" t="s">
        <v>8</v>
      </c>
      <c r="Q4" s="761"/>
      <c r="R4" s="761"/>
      <c r="S4" s="761" t="s">
        <v>313</v>
      </c>
    </row>
    <row r="5" spans="1:72" ht="52.5" customHeight="1">
      <c r="A5" s="765"/>
      <c r="B5" s="757" t="s">
        <v>397</v>
      </c>
      <c r="C5" s="757"/>
      <c r="D5" s="757" t="s">
        <v>396</v>
      </c>
      <c r="E5" s="757"/>
      <c r="F5" s="757" t="s">
        <v>451</v>
      </c>
      <c r="G5" s="757"/>
      <c r="H5" s="757" t="s">
        <v>452</v>
      </c>
      <c r="I5" s="757"/>
      <c r="J5" s="757" t="s">
        <v>400</v>
      </c>
      <c r="K5" s="757"/>
      <c r="L5" s="757" t="s">
        <v>401</v>
      </c>
      <c r="M5" s="757"/>
      <c r="N5" s="757" t="s">
        <v>362</v>
      </c>
      <c r="O5" s="757"/>
      <c r="P5" s="757" t="s">
        <v>329</v>
      </c>
      <c r="Q5" s="757"/>
      <c r="R5" s="757"/>
      <c r="S5" s="762"/>
    </row>
    <row r="6" spans="1:72" ht="28.5" customHeight="1">
      <c r="A6" s="765"/>
      <c r="B6" s="439" t="s">
        <v>9</v>
      </c>
      <c r="C6" s="439" t="s">
        <v>10</v>
      </c>
      <c r="D6" s="446" t="s">
        <v>9</v>
      </c>
      <c r="E6" s="446" t="s">
        <v>10</v>
      </c>
      <c r="F6" s="446" t="s">
        <v>9</v>
      </c>
      <c r="G6" s="446" t="s">
        <v>10</v>
      </c>
      <c r="H6" s="446" t="s">
        <v>9</v>
      </c>
      <c r="I6" s="446" t="s">
        <v>10</v>
      </c>
      <c r="J6" s="446" t="s">
        <v>9</v>
      </c>
      <c r="K6" s="446" t="s">
        <v>10</v>
      </c>
      <c r="L6" s="446" t="s">
        <v>9</v>
      </c>
      <c r="M6" s="446" t="s">
        <v>10</v>
      </c>
      <c r="N6" s="446" t="s">
        <v>9</v>
      </c>
      <c r="O6" s="446" t="s">
        <v>10</v>
      </c>
      <c r="P6" s="446" t="s">
        <v>9</v>
      </c>
      <c r="Q6" s="446" t="s">
        <v>10</v>
      </c>
      <c r="R6" s="446" t="s">
        <v>11</v>
      </c>
      <c r="S6" s="762"/>
    </row>
    <row r="7" spans="1:72" ht="28.5" customHeight="1" thickBot="1">
      <c r="A7" s="765"/>
      <c r="B7" s="318" t="s">
        <v>347</v>
      </c>
      <c r="C7" s="318" t="s">
        <v>348</v>
      </c>
      <c r="D7" s="318" t="s">
        <v>347</v>
      </c>
      <c r="E7" s="318" t="s">
        <v>348</v>
      </c>
      <c r="F7" s="318" t="s">
        <v>347</v>
      </c>
      <c r="G7" s="318" t="s">
        <v>348</v>
      </c>
      <c r="H7" s="318" t="s">
        <v>347</v>
      </c>
      <c r="I7" s="318" t="s">
        <v>348</v>
      </c>
      <c r="J7" s="318" t="s">
        <v>347</v>
      </c>
      <c r="K7" s="318" t="s">
        <v>348</v>
      </c>
      <c r="L7" s="318" t="s">
        <v>347</v>
      </c>
      <c r="M7" s="318" t="s">
        <v>348</v>
      </c>
      <c r="N7" s="318" t="s">
        <v>347</v>
      </c>
      <c r="O7" s="318" t="s">
        <v>348</v>
      </c>
      <c r="P7" s="318" t="s">
        <v>347</v>
      </c>
      <c r="Q7" s="318" t="s">
        <v>348</v>
      </c>
      <c r="R7" s="318" t="s">
        <v>349</v>
      </c>
      <c r="S7" s="763"/>
    </row>
    <row r="8" spans="1:72" ht="31.5" customHeight="1" thickTop="1">
      <c r="A8" s="200" t="s">
        <v>30</v>
      </c>
      <c r="B8" s="107">
        <v>0</v>
      </c>
      <c r="C8" s="107">
        <v>0</v>
      </c>
      <c r="D8" s="107">
        <v>1</v>
      </c>
      <c r="E8" s="107">
        <v>1</v>
      </c>
      <c r="F8" s="107">
        <v>0</v>
      </c>
      <c r="G8" s="107">
        <v>0</v>
      </c>
      <c r="H8" s="107">
        <v>0</v>
      </c>
      <c r="I8" s="107">
        <v>0</v>
      </c>
      <c r="J8" s="107">
        <v>1</v>
      </c>
      <c r="K8" s="107">
        <v>3</v>
      </c>
      <c r="L8" s="107">
        <v>0</v>
      </c>
      <c r="M8" s="107">
        <v>0</v>
      </c>
      <c r="N8" s="107">
        <v>2</v>
      </c>
      <c r="O8" s="107">
        <v>3</v>
      </c>
      <c r="P8" s="107">
        <f>SUM(N8,L8,J8,H8,F8,D8,B8)</f>
        <v>4</v>
      </c>
      <c r="Q8" s="107">
        <f>SUM(O8,M8,K8,I8,G8,E8,C8)</f>
        <v>7</v>
      </c>
      <c r="R8" s="107">
        <f>SUM(P8:Q8)</f>
        <v>11</v>
      </c>
      <c r="S8" s="222" t="s">
        <v>318</v>
      </c>
    </row>
    <row r="9" spans="1:72" ht="31.5" customHeight="1" thickBot="1">
      <c r="A9" s="201" t="s">
        <v>32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2</v>
      </c>
      <c r="M9" s="109">
        <v>0</v>
      </c>
      <c r="N9" s="109">
        <v>0</v>
      </c>
      <c r="O9" s="109">
        <v>0</v>
      </c>
      <c r="P9" s="109">
        <f>SUM(N9,L9,J9,H9,F9,D9,B9)</f>
        <v>2</v>
      </c>
      <c r="Q9" s="109">
        <f>SUM(O9,M9,K9,I9,G9,E9,C9)</f>
        <v>0</v>
      </c>
      <c r="R9" s="109">
        <f>SUM(P9:Q9)</f>
        <v>2</v>
      </c>
      <c r="S9" s="298" t="s">
        <v>438</v>
      </c>
    </row>
    <row r="10" spans="1:72" ht="31.5" customHeight="1" thickTop="1" thickBot="1">
      <c r="A10" s="195" t="s">
        <v>0</v>
      </c>
      <c r="B10" s="106">
        <f>SUM(B8:B9)</f>
        <v>0</v>
      </c>
      <c r="C10" s="106">
        <f t="shared" ref="C10:R10" si="0">SUM(C8:C9)</f>
        <v>0</v>
      </c>
      <c r="D10" s="106">
        <f t="shared" si="0"/>
        <v>1</v>
      </c>
      <c r="E10" s="106">
        <f t="shared" si="0"/>
        <v>1</v>
      </c>
      <c r="F10" s="106">
        <f t="shared" si="0"/>
        <v>0</v>
      </c>
      <c r="G10" s="106">
        <f t="shared" si="0"/>
        <v>0</v>
      </c>
      <c r="H10" s="106">
        <f t="shared" si="0"/>
        <v>0</v>
      </c>
      <c r="I10" s="106">
        <f t="shared" si="0"/>
        <v>0</v>
      </c>
      <c r="J10" s="106">
        <f t="shared" si="0"/>
        <v>1</v>
      </c>
      <c r="K10" s="106">
        <f t="shared" si="0"/>
        <v>3</v>
      </c>
      <c r="L10" s="106">
        <f t="shared" si="0"/>
        <v>2</v>
      </c>
      <c r="M10" s="106">
        <f t="shared" si="0"/>
        <v>0</v>
      </c>
      <c r="N10" s="106">
        <f t="shared" si="0"/>
        <v>2</v>
      </c>
      <c r="O10" s="106">
        <f t="shared" si="0"/>
        <v>3</v>
      </c>
      <c r="P10" s="106">
        <f t="shared" si="0"/>
        <v>6</v>
      </c>
      <c r="Q10" s="106">
        <f t="shared" si="0"/>
        <v>7</v>
      </c>
      <c r="R10" s="106">
        <f t="shared" si="0"/>
        <v>13</v>
      </c>
      <c r="S10" s="297" t="s">
        <v>329</v>
      </c>
    </row>
    <row r="11" spans="1:72" ht="13.5" thickTop="1"/>
    <row r="16" spans="1:72">
      <c r="H16" s="13"/>
    </row>
  </sheetData>
  <mergeCells count="21">
    <mergeCell ref="F5:G5"/>
    <mergeCell ref="J4:K4"/>
    <mergeCell ref="P5:R5"/>
    <mergeCell ref="F4:G4"/>
    <mergeCell ref="N5:O5"/>
    <mergeCell ref="A1:S1"/>
    <mergeCell ref="A2:S2"/>
    <mergeCell ref="S4:S7"/>
    <mergeCell ref="B5:C5"/>
    <mergeCell ref="D5:E5"/>
    <mergeCell ref="A3:R3"/>
    <mergeCell ref="N4:O4"/>
    <mergeCell ref="J5:K5"/>
    <mergeCell ref="B4:C4"/>
    <mergeCell ref="A4:A7"/>
    <mergeCell ref="H5:I5"/>
    <mergeCell ref="H4:I4"/>
    <mergeCell ref="P4:R4"/>
    <mergeCell ref="L4:M4"/>
    <mergeCell ref="D4:E4"/>
    <mergeCell ref="L5:M5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42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17"/>
  <sheetViews>
    <sheetView rightToLeft="1" view="pageBreakPreview" zoomScale="75" zoomScaleNormal="75" zoomScaleSheetLayoutView="75" workbookViewId="0">
      <selection activeCell="B6" sqref="B6:P6"/>
    </sheetView>
  </sheetViews>
  <sheetFormatPr defaultRowHeight="12.75"/>
  <cols>
    <col min="1" max="1" width="10" style="1" customWidth="1"/>
    <col min="2" max="2" width="7.7109375" style="1" customWidth="1"/>
    <col min="3" max="3" width="8" style="1" customWidth="1"/>
    <col min="4" max="4" width="8.140625" style="1" customWidth="1"/>
    <col min="5" max="5" width="8" style="1" customWidth="1"/>
    <col min="6" max="6" width="8.5703125" style="1" customWidth="1"/>
    <col min="7" max="7" width="9.140625" style="1"/>
    <col min="8" max="8" width="8.42578125" style="1" customWidth="1"/>
    <col min="9" max="9" width="9.140625" style="1"/>
    <col min="10" max="10" width="8.140625" style="1" customWidth="1"/>
    <col min="11" max="12" width="9.140625" style="1"/>
    <col min="13" max="13" width="8.42578125" style="1" customWidth="1"/>
    <col min="14" max="14" width="8.5703125" style="1" customWidth="1"/>
    <col min="15" max="16" width="9.140625" style="1"/>
    <col min="17" max="17" width="17.42578125" style="13" customWidth="1"/>
    <col min="18" max="16384" width="9.140625" style="13"/>
  </cols>
  <sheetData>
    <row r="1" spans="1:17" s="1" customFormat="1" ht="26.25" customHeight="1">
      <c r="A1" s="762" t="s">
        <v>624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</row>
    <row r="2" spans="1:17" ht="34.5" customHeight="1">
      <c r="A2" s="762" t="s">
        <v>625</v>
      </c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  <c r="P2" s="762"/>
      <c r="Q2" s="762"/>
    </row>
    <row r="3" spans="1:17" ht="27" customHeight="1" thickBot="1">
      <c r="A3" s="320" t="s">
        <v>296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767" t="s">
        <v>454</v>
      </c>
      <c r="Q3" s="767"/>
    </row>
    <row r="4" spans="1:17" ht="27.75" customHeight="1" thickTop="1">
      <c r="A4" s="769" t="s">
        <v>1</v>
      </c>
      <c r="B4" s="764" t="s">
        <v>27</v>
      </c>
      <c r="C4" s="764"/>
      <c r="D4" s="764" t="s">
        <v>3</v>
      </c>
      <c r="E4" s="764"/>
      <c r="F4" s="764" t="s">
        <v>4</v>
      </c>
      <c r="G4" s="764"/>
      <c r="H4" s="764" t="s">
        <v>5</v>
      </c>
      <c r="I4" s="764"/>
      <c r="J4" s="764" t="s">
        <v>6</v>
      </c>
      <c r="K4" s="764"/>
      <c r="L4" s="766" t="s">
        <v>7</v>
      </c>
      <c r="M4" s="766"/>
      <c r="N4" s="764" t="s">
        <v>0</v>
      </c>
      <c r="O4" s="764"/>
      <c r="P4" s="764"/>
      <c r="Q4" s="669" t="s">
        <v>313</v>
      </c>
    </row>
    <row r="5" spans="1:17" ht="24" customHeight="1">
      <c r="A5" s="770"/>
      <c r="B5" s="768" t="s">
        <v>357</v>
      </c>
      <c r="C5" s="768"/>
      <c r="D5" s="768" t="s">
        <v>358</v>
      </c>
      <c r="E5" s="768"/>
      <c r="F5" s="768" t="s">
        <v>359</v>
      </c>
      <c r="G5" s="768"/>
      <c r="H5" s="768" t="s">
        <v>360</v>
      </c>
      <c r="I5" s="768"/>
      <c r="J5" s="768" t="s">
        <v>361</v>
      </c>
      <c r="K5" s="768"/>
      <c r="L5" s="544" t="s">
        <v>407</v>
      </c>
      <c r="M5" s="544"/>
      <c r="N5" s="544" t="s">
        <v>329</v>
      </c>
      <c r="O5" s="544"/>
      <c r="P5" s="544"/>
      <c r="Q5" s="670"/>
    </row>
    <row r="6" spans="1:17" ht="25.5" customHeight="1">
      <c r="A6" s="770"/>
      <c r="B6" s="96" t="s">
        <v>9</v>
      </c>
      <c r="C6" s="96" t="s">
        <v>10</v>
      </c>
      <c r="D6" s="96" t="s">
        <v>9</v>
      </c>
      <c r="E6" s="96" t="s">
        <v>10</v>
      </c>
      <c r="F6" s="96" t="s">
        <v>9</v>
      </c>
      <c r="G6" s="96" t="s">
        <v>10</v>
      </c>
      <c r="H6" s="96" t="s">
        <v>9</v>
      </c>
      <c r="I6" s="96" t="s">
        <v>10</v>
      </c>
      <c r="J6" s="96" t="s">
        <v>9</v>
      </c>
      <c r="K6" s="96" t="s">
        <v>10</v>
      </c>
      <c r="L6" s="96" t="s">
        <v>9</v>
      </c>
      <c r="M6" s="96" t="s">
        <v>10</v>
      </c>
      <c r="N6" s="96" t="s">
        <v>9</v>
      </c>
      <c r="O6" s="96" t="s">
        <v>10</v>
      </c>
      <c r="P6" s="192" t="s">
        <v>11</v>
      </c>
      <c r="Q6" s="670"/>
    </row>
    <row r="7" spans="1:17" ht="25.5" customHeight="1" thickBot="1">
      <c r="A7" s="771"/>
      <c r="B7" s="317" t="s">
        <v>347</v>
      </c>
      <c r="C7" s="317" t="s">
        <v>348</v>
      </c>
      <c r="D7" s="317" t="s">
        <v>347</v>
      </c>
      <c r="E7" s="317" t="s">
        <v>348</v>
      </c>
      <c r="F7" s="317" t="s">
        <v>347</v>
      </c>
      <c r="G7" s="317" t="s">
        <v>348</v>
      </c>
      <c r="H7" s="317" t="s">
        <v>347</v>
      </c>
      <c r="I7" s="317" t="s">
        <v>348</v>
      </c>
      <c r="J7" s="317" t="s">
        <v>347</v>
      </c>
      <c r="K7" s="317" t="s">
        <v>348</v>
      </c>
      <c r="L7" s="317" t="s">
        <v>347</v>
      </c>
      <c r="M7" s="317" t="s">
        <v>348</v>
      </c>
      <c r="N7" s="317" t="s">
        <v>347</v>
      </c>
      <c r="O7" s="317" t="s">
        <v>348</v>
      </c>
      <c r="P7" s="319" t="s">
        <v>349</v>
      </c>
      <c r="Q7" s="756"/>
    </row>
    <row r="8" spans="1:17" ht="36" customHeight="1" thickTop="1">
      <c r="A8" s="200" t="s">
        <v>30</v>
      </c>
      <c r="B8" s="204">
        <v>9</v>
      </c>
      <c r="C8" s="204">
        <v>37</v>
      </c>
      <c r="D8" s="204">
        <v>1</v>
      </c>
      <c r="E8" s="204">
        <v>0</v>
      </c>
      <c r="F8" s="204">
        <v>0</v>
      </c>
      <c r="G8" s="204">
        <v>0</v>
      </c>
      <c r="H8" s="204">
        <v>0</v>
      </c>
      <c r="I8" s="204">
        <v>0</v>
      </c>
      <c r="J8" s="204">
        <v>6</v>
      </c>
      <c r="K8" s="204">
        <v>5</v>
      </c>
      <c r="L8" s="204">
        <v>0</v>
      </c>
      <c r="M8" s="204">
        <v>0</v>
      </c>
      <c r="N8" s="204">
        <f>SUM(L8,J8,H8,F8,D8,B8)</f>
        <v>16</v>
      </c>
      <c r="O8" s="204">
        <f>SUM(M8,K8,I8,G8,E8,C8)</f>
        <v>42</v>
      </c>
      <c r="P8" s="204">
        <f>SUM(N8:O8)</f>
        <v>58</v>
      </c>
      <c r="Q8" s="222" t="s">
        <v>318</v>
      </c>
    </row>
    <row r="9" spans="1:17" ht="36" customHeight="1" thickBot="1">
      <c r="A9" s="201" t="s">
        <v>32</v>
      </c>
      <c r="B9" s="205">
        <v>43</v>
      </c>
      <c r="C9" s="205">
        <v>4</v>
      </c>
      <c r="D9" s="205">
        <v>5</v>
      </c>
      <c r="E9" s="205">
        <v>1</v>
      </c>
      <c r="F9" s="205">
        <v>1</v>
      </c>
      <c r="G9" s="205">
        <v>1</v>
      </c>
      <c r="H9" s="205">
        <v>0</v>
      </c>
      <c r="I9" s="205">
        <v>1</v>
      </c>
      <c r="J9" s="205">
        <v>7</v>
      </c>
      <c r="K9" s="205">
        <v>0</v>
      </c>
      <c r="L9" s="205">
        <v>0</v>
      </c>
      <c r="M9" s="205">
        <v>0</v>
      </c>
      <c r="N9" s="205">
        <f>SUM(L9,J9,H9,F9,D9,B9)</f>
        <v>56</v>
      </c>
      <c r="O9" s="205">
        <f>SUM(M9,K9,I9,G9,E9,C9)</f>
        <v>7</v>
      </c>
      <c r="P9" s="205">
        <f>SUM(N9:O9)</f>
        <v>63</v>
      </c>
      <c r="Q9" s="298" t="s">
        <v>438</v>
      </c>
    </row>
    <row r="10" spans="1:17" ht="33.75" customHeight="1" thickTop="1" thickBot="1">
      <c r="A10" s="195" t="s">
        <v>0</v>
      </c>
      <c r="B10" s="203">
        <f>SUM(B8:B9)</f>
        <v>52</v>
      </c>
      <c r="C10" s="203">
        <f t="shared" ref="C10:P10" si="0">SUM(C8:C9)</f>
        <v>41</v>
      </c>
      <c r="D10" s="203">
        <f t="shared" si="0"/>
        <v>6</v>
      </c>
      <c r="E10" s="203">
        <f t="shared" si="0"/>
        <v>1</v>
      </c>
      <c r="F10" s="203">
        <f t="shared" si="0"/>
        <v>1</v>
      </c>
      <c r="G10" s="203">
        <f t="shared" si="0"/>
        <v>1</v>
      </c>
      <c r="H10" s="203">
        <f t="shared" si="0"/>
        <v>0</v>
      </c>
      <c r="I10" s="203">
        <f t="shared" si="0"/>
        <v>1</v>
      </c>
      <c r="J10" s="203">
        <f t="shared" si="0"/>
        <v>13</v>
      </c>
      <c r="K10" s="203">
        <f t="shared" si="0"/>
        <v>5</v>
      </c>
      <c r="L10" s="203">
        <f t="shared" si="0"/>
        <v>0</v>
      </c>
      <c r="M10" s="203">
        <f t="shared" si="0"/>
        <v>0</v>
      </c>
      <c r="N10" s="203">
        <f t="shared" si="0"/>
        <v>72</v>
      </c>
      <c r="O10" s="203">
        <f t="shared" si="0"/>
        <v>49</v>
      </c>
      <c r="P10" s="203">
        <f t="shared" si="0"/>
        <v>121</v>
      </c>
      <c r="Q10" s="297" t="s">
        <v>329</v>
      </c>
    </row>
    <row r="11" spans="1:17" ht="15.75" thickTop="1">
      <c r="N11" s="43"/>
      <c r="O11" s="44"/>
    </row>
    <row r="17" spans="7:9" ht="18">
      <c r="G17" s="53"/>
      <c r="I17" s="53"/>
    </row>
  </sheetData>
  <mergeCells count="19">
    <mergeCell ref="A1:Q1"/>
    <mergeCell ref="A2:Q2"/>
    <mergeCell ref="P3:Q3"/>
    <mergeCell ref="B5:C5"/>
    <mergeCell ref="D5:E5"/>
    <mergeCell ref="F5:G5"/>
    <mergeCell ref="H5:I5"/>
    <mergeCell ref="J5:K5"/>
    <mergeCell ref="L5:M5"/>
    <mergeCell ref="N4:P4"/>
    <mergeCell ref="A4:A7"/>
    <mergeCell ref="Q4:Q7"/>
    <mergeCell ref="B4:C4"/>
    <mergeCell ref="D4:E4"/>
    <mergeCell ref="F4:G4"/>
    <mergeCell ref="H4:I4"/>
    <mergeCell ref="J4:K4"/>
    <mergeCell ref="N5:P5"/>
    <mergeCell ref="L4:M4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&amp;C&amp;12 43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12"/>
  <sheetViews>
    <sheetView rightToLeft="1" view="pageBreakPreview" zoomScale="75" zoomScaleNormal="75" zoomScaleSheetLayoutView="75" workbookViewId="0">
      <selection activeCell="W18" sqref="W18"/>
    </sheetView>
  </sheetViews>
  <sheetFormatPr defaultRowHeight="12.75"/>
  <cols>
    <col min="1" max="1" width="13" customWidth="1"/>
    <col min="2" max="3" width="7.5703125" customWidth="1"/>
    <col min="4" max="4" width="7.140625" customWidth="1"/>
    <col min="5" max="5" width="7.5703125" customWidth="1"/>
    <col min="6" max="6" width="6.5703125" customWidth="1"/>
    <col min="7" max="7" width="7.5703125" customWidth="1"/>
    <col min="8" max="8" width="7.28515625" customWidth="1"/>
    <col min="9" max="9" width="7.85546875" customWidth="1"/>
    <col min="10" max="10" width="7.5703125" customWidth="1"/>
    <col min="11" max="11" width="7.28515625" customWidth="1"/>
    <col min="12" max="15" width="8.28515625" customWidth="1"/>
    <col min="16" max="16" width="8.7109375" customWidth="1"/>
    <col min="17" max="17" width="19.5703125" customWidth="1"/>
  </cols>
  <sheetData>
    <row r="1" spans="1:18" ht="26.25" customHeight="1">
      <c r="A1" s="773" t="s">
        <v>626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4"/>
    </row>
    <row r="2" spans="1:18" ht="26.25" customHeight="1">
      <c r="A2" s="773" t="s">
        <v>627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26"/>
    </row>
    <row r="3" spans="1:18" ht="26.25" customHeight="1" thickBot="1">
      <c r="A3" s="320" t="s">
        <v>297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774" t="s">
        <v>522</v>
      </c>
      <c r="Q3" s="774"/>
      <c r="R3" s="26"/>
    </row>
    <row r="4" spans="1:18" ht="24.75" customHeight="1" thickTop="1">
      <c r="A4" s="772" t="s">
        <v>66</v>
      </c>
      <c r="B4" s="764" t="s">
        <v>27</v>
      </c>
      <c r="C4" s="764"/>
      <c r="D4" s="766" t="s">
        <v>3</v>
      </c>
      <c r="E4" s="766"/>
      <c r="F4" s="766" t="s">
        <v>4</v>
      </c>
      <c r="G4" s="766"/>
      <c r="H4" s="766" t="s">
        <v>5</v>
      </c>
      <c r="I4" s="766"/>
      <c r="J4" s="766" t="s">
        <v>6</v>
      </c>
      <c r="K4" s="766"/>
      <c r="L4" s="766" t="s">
        <v>7</v>
      </c>
      <c r="M4" s="766"/>
      <c r="N4" s="766" t="s">
        <v>8</v>
      </c>
      <c r="O4" s="766"/>
      <c r="P4" s="766"/>
      <c r="Q4" s="761" t="s">
        <v>313</v>
      </c>
    </row>
    <row r="5" spans="1:18" ht="24.75" customHeight="1">
      <c r="A5" s="773"/>
      <c r="B5" s="768" t="s">
        <v>357</v>
      </c>
      <c r="C5" s="768"/>
      <c r="D5" s="768" t="s">
        <v>358</v>
      </c>
      <c r="E5" s="768"/>
      <c r="F5" s="768" t="s">
        <v>359</v>
      </c>
      <c r="G5" s="768"/>
      <c r="H5" s="768" t="s">
        <v>360</v>
      </c>
      <c r="I5" s="768"/>
      <c r="J5" s="768" t="s">
        <v>361</v>
      </c>
      <c r="K5" s="768"/>
      <c r="L5" s="544" t="s">
        <v>407</v>
      </c>
      <c r="M5" s="544"/>
      <c r="N5" s="544" t="s">
        <v>329</v>
      </c>
      <c r="O5" s="544"/>
      <c r="P5" s="544"/>
      <c r="Q5" s="762"/>
    </row>
    <row r="6" spans="1:18" ht="25.5" customHeight="1">
      <c r="A6" s="773"/>
      <c r="B6" s="476" t="s">
        <v>9</v>
      </c>
      <c r="C6" s="476" t="s">
        <v>10</v>
      </c>
      <c r="D6" s="476" t="s">
        <v>9</v>
      </c>
      <c r="E6" s="476" t="s">
        <v>10</v>
      </c>
      <c r="F6" s="476" t="s">
        <v>9</v>
      </c>
      <c r="G6" s="476" t="s">
        <v>10</v>
      </c>
      <c r="H6" s="476" t="s">
        <v>9</v>
      </c>
      <c r="I6" s="476" t="s">
        <v>10</v>
      </c>
      <c r="J6" s="476" t="s">
        <v>9</v>
      </c>
      <c r="K6" s="476" t="s">
        <v>10</v>
      </c>
      <c r="L6" s="476" t="s">
        <v>9</v>
      </c>
      <c r="M6" s="476" t="s">
        <v>10</v>
      </c>
      <c r="N6" s="476" t="s">
        <v>9</v>
      </c>
      <c r="O6" s="476" t="s">
        <v>10</v>
      </c>
      <c r="P6" s="481" t="s">
        <v>11</v>
      </c>
      <c r="Q6" s="762"/>
    </row>
    <row r="7" spans="1:18" ht="25.5" customHeight="1" thickBot="1">
      <c r="A7" s="773"/>
      <c r="B7" s="479" t="s">
        <v>347</v>
      </c>
      <c r="C7" s="479" t="s">
        <v>348</v>
      </c>
      <c r="D7" s="479" t="s">
        <v>347</v>
      </c>
      <c r="E7" s="479" t="s">
        <v>348</v>
      </c>
      <c r="F7" s="479" t="s">
        <v>347</v>
      </c>
      <c r="G7" s="479" t="s">
        <v>348</v>
      </c>
      <c r="H7" s="479" t="s">
        <v>347</v>
      </c>
      <c r="I7" s="479" t="s">
        <v>348</v>
      </c>
      <c r="J7" s="479" t="s">
        <v>347</v>
      </c>
      <c r="K7" s="479" t="s">
        <v>348</v>
      </c>
      <c r="L7" s="479" t="s">
        <v>347</v>
      </c>
      <c r="M7" s="479" t="s">
        <v>348</v>
      </c>
      <c r="N7" s="479" t="s">
        <v>347</v>
      </c>
      <c r="O7" s="479" t="s">
        <v>348</v>
      </c>
      <c r="P7" s="478" t="s">
        <v>349</v>
      </c>
      <c r="Q7" s="763"/>
    </row>
    <row r="8" spans="1:18" ht="30.75" customHeight="1" thickTop="1">
      <c r="A8" s="207" t="s">
        <v>30</v>
      </c>
      <c r="B8" s="504">
        <v>9</v>
      </c>
      <c r="C8" s="504">
        <v>37</v>
      </c>
      <c r="D8" s="504">
        <v>1</v>
      </c>
      <c r="E8" s="504">
        <v>0</v>
      </c>
      <c r="F8" s="504">
        <v>0</v>
      </c>
      <c r="G8" s="504">
        <v>0</v>
      </c>
      <c r="H8" s="504">
        <v>0</v>
      </c>
      <c r="I8" s="504">
        <v>0</v>
      </c>
      <c r="J8" s="504">
        <v>6</v>
      </c>
      <c r="K8" s="504">
        <v>5</v>
      </c>
      <c r="L8" s="504">
        <v>0</v>
      </c>
      <c r="M8" s="504">
        <v>0</v>
      </c>
      <c r="N8" s="504">
        <f>SUM(L8,J8,H8,F8,D8,B8)</f>
        <v>16</v>
      </c>
      <c r="O8" s="504">
        <f>SUM(M8,K8,I8,G8,E8,C8)</f>
        <v>42</v>
      </c>
      <c r="P8" s="504">
        <f>SUM(N8:O8)</f>
        <v>58</v>
      </c>
      <c r="Q8" s="345" t="s">
        <v>318</v>
      </c>
    </row>
    <row r="9" spans="1:18" ht="30.75" customHeight="1" thickBot="1">
      <c r="A9" s="208" t="s">
        <v>32</v>
      </c>
      <c r="B9" s="212">
        <v>43</v>
      </c>
      <c r="C9" s="212">
        <v>4</v>
      </c>
      <c r="D9" s="212">
        <v>5</v>
      </c>
      <c r="E9" s="212">
        <v>1</v>
      </c>
      <c r="F9" s="212">
        <v>1</v>
      </c>
      <c r="G9" s="212">
        <v>1</v>
      </c>
      <c r="H9" s="212">
        <v>0</v>
      </c>
      <c r="I9" s="212">
        <v>1</v>
      </c>
      <c r="J9" s="212">
        <v>7</v>
      </c>
      <c r="K9" s="212">
        <v>0</v>
      </c>
      <c r="L9" s="212">
        <v>0</v>
      </c>
      <c r="M9" s="212">
        <v>0</v>
      </c>
      <c r="N9" s="212">
        <f>SUM(L9,J9,H9,F9,D9,B9)</f>
        <v>56</v>
      </c>
      <c r="O9" s="212">
        <f>SUM(M9,K9,I9,G9,E9,C9)</f>
        <v>7</v>
      </c>
      <c r="P9" s="212">
        <f>SUM(N9:O9)</f>
        <v>63</v>
      </c>
      <c r="Q9" s="341" t="s">
        <v>438</v>
      </c>
    </row>
    <row r="10" spans="1:18" ht="30.75" customHeight="1" thickTop="1" thickBot="1">
      <c r="A10" s="206" t="s">
        <v>0</v>
      </c>
      <c r="B10" s="209">
        <f>SUM(B8:B9)</f>
        <v>52</v>
      </c>
      <c r="C10" s="209">
        <f t="shared" ref="C10:P10" si="0">SUM(C8:C9)</f>
        <v>41</v>
      </c>
      <c r="D10" s="209">
        <f t="shared" si="0"/>
        <v>6</v>
      </c>
      <c r="E10" s="209">
        <f t="shared" si="0"/>
        <v>1</v>
      </c>
      <c r="F10" s="209">
        <f t="shared" si="0"/>
        <v>1</v>
      </c>
      <c r="G10" s="209">
        <f t="shared" si="0"/>
        <v>1</v>
      </c>
      <c r="H10" s="209">
        <f t="shared" si="0"/>
        <v>0</v>
      </c>
      <c r="I10" s="209">
        <f t="shared" si="0"/>
        <v>1</v>
      </c>
      <c r="J10" s="209">
        <f t="shared" si="0"/>
        <v>13</v>
      </c>
      <c r="K10" s="209">
        <f t="shared" si="0"/>
        <v>5</v>
      </c>
      <c r="L10" s="209">
        <f t="shared" si="0"/>
        <v>0</v>
      </c>
      <c r="M10" s="209">
        <f t="shared" si="0"/>
        <v>0</v>
      </c>
      <c r="N10" s="209">
        <f t="shared" si="0"/>
        <v>72</v>
      </c>
      <c r="O10" s="209">
        <f t="shared" si="0"/>
        <v>49</v>
      </c>
      <c r="P10" s="209">
        <f t="shared" si="0"/>
        <v>121</v>
      </c>
      <c r="Q10" s="346" t="s">
        <v>329</v>
      </c>
    </row>
    <row r="11" spans="1:18" ht="13.5" thickTop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8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</sheetData>
  <mergeCells count="19">
    <mergeCell ref="A1:Q1"/>
    <mergeCell ref="A2:Q2"/>
    <mergeCell ref="P3:Q3"/>
    <mergeCell ref="B4:C4"/>
    <mergeCell ref="D4:E4"/>
    <mergeCell ref="F4:G4"/>
    <mergeCell ref="H4:I4"/>
    <mergeCell ref="J4:K4"/>
    <mergeCell ref="L4:M4"/>
    <mergeCell ref="N5:P5"/>
    <mergeCell ref="A4:A7"/>
    <mergeCell ref="Q4:Q7"/>
    <mergeCell ref="B5:C5"/>
    <mergeCell ref="D5:E5"/>
    <mergeCell ref="F5:G5"/>
    <mergeCell ref="H5:I5"/>
    <mergeCell ref="J5:K5"/>
    <mergeCell ref="L5:M5"/>
    <mergeCell ref="N4:P4"/>
  </mergeCells>
  <printOptions horizontalCentered="1"/>
  <pageMargins left="1" right="1" top="1.5" bottom="1" header="1.5" footer="1"/>
  <pageSetup paperSize="9" scale="85" orientation="landscape" r:id="rId1"/>
  <headerFooter alignWithMargins="0">
    <oddFooter xml:space="preserve">&amp;C&amp;12 44&amp;10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L23"/>
  <sheetViews>
    <sheetView rightToLeft="1" view="pageBreakPreview" zoomScale="75" zoomScaleNormal="75" zoomScaleSheetLayoutView="75" workbookViewId="0">
      <selection activeCell="B5" sqref="B5:P5"/>
    </sheetView>
  </sheetViews>
  <sheetFormatPr defaultRowHeight="12.75"/>
  <cols>
    <col min="1" max="1" width="14.28515625" customWidth="1"/>
    <col min="2" max="3" width="11.7109375" customWidth="1"/>
    <col min="4" max="4" width="13.85546875" customWidth="1"/>
    <col min="5" max="7" width="11.7109375" customWidth="1"/>
    <col min="8" max="8" width="10" customWidth="1"/>
    <col min="9" max="9" width="10.5703125" customWidth="1"/>
    <col min="10" max="11" width="11.7109375" customWidth="1"/>
    <col min="12" max="12" width="17.7109375" customWidth="1"/>
  </cols>
  <sheetData>
    <row r="1" spans="1:12" s="1" customFormat="1" ht="19.5" customHeight="1">
      <c r="A1" s="547" t="s">
        <v>628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</row>
    <row r="2" spans="1:12" ht="30.75" customHeight="1">
      <c r="A2" s="607" t="s">
        <v>629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</row>
    <row r="3" spans="1:12" ht="24.75" customHeight="1" thickBot="1">
      <c r="A3" s="554" t="s">
        <v>298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302" t="s">
        <v>455</v>
      </c>
    </row>
    <row r="4" spans="1:12" ht="21" customHeight="1" thickTop="1">
      <c r="A4" s="608" t="s">
        <v>66</v>
      </c>
      <c r="B4" s="613" t="s">
        <v>70</v>
      </c>
      <c r="C4" s="613" t="s">
        <v>161</v>
      </c>
      <c r="D4" s="613"/>
      <c r="E4" s="613"/>
      <c r="F4" s="613" t="s">
        <v>162</v>
      </c>
      <c r="G4" s="613"/>
      <c r="H4" s="613"/>
      <c r="I4" s="613" t="s">
        <v>249</v>
      </c>
      <c r="J4" s="613"/>
      <c r="K4" s="613"/>
      <c r="L4" s="775" t="s">
        <v>313</v>
      </c>
    </row>
    <row r="5" spans="1:12" ht="21" customHeight="1">
      <c r="A5" s="610"/>
      <c r="B5" s="609"/>
      <c r="C5" s="728" t="s">
        <v>457</v>
      </c>
      <c r="D5" s="728"/>
      <c r="E5" s="728"/>
      <c r="F5" s="728" t="s">
        <v>439</v>
      </c>
      <c r="G5" s="728"/>
      <c r="H5" s="728"/>
      <c r="I5" s="728" t="s">
        <v>440</v>
      </c>
      <c r="J5" s="728"/>
      <c r="K5" s="728"/>
      <c r="L5" s="776"/>
    </row>
    <row r="6" spans="1:12" ht="20.100000000000001" customHeight="1" thickBot="1">
      <c r="A6" s="742"/>
      <c r="B6" s="307" t="s">
        <v>456</v>
      </c>
      <c r="C6" s="307" t="s">
        <v>347</v>
      </c>
      <c r="D6" s="307" t="s">
        <v>348</v>
      </c>
      <c r="E6" s="307" t="s">
        <v>349</v>
      </c>
      <c r="F6" s="307" t="s">
        <v>347</v>
      </c>
      <c r="G6" s="307" t="s">
        <v>348</v>
      </c>
      <c r="H6" s="307" t="s">
        <v>349</v>
      </c>
      <c r="I6" s="307" t="s">
        <v>347</v>
      </c>
      <c r="J6" s="307" t="s">
        <v>348</v>
      </c>
      <c r="K6" s="307" t="s">
        <v>349</v>
      </c>
      <c r="L6" s="777"/>
    </row>
    <row r="7" spans="1:12" ht="20.100000000000001" customHeight="1" thickTop="1">
      <c r="A7" s="230" t="s">
        <v>308</v>
      </c>
      <c r="B7" s="91">
        <v>5</v>
      </c>
      <c r="C7" s="91" t="s">
        <v>257</v>
      </c>
      <c r="D7" s="91" t="s">
        <v>257</v>
      </c>
      <c r="E7" s="91" t="s">
        <v>257</v>
      </c>
      <c r="F7" s="91" t="s">
        <v>257</v>
      </c>
      <c r="G7" s="91" t="s">
        <v>257</v>
      </c>
      <c r="H7" s="91" t="s">
        <v>257</v>
      </c>
      <c r="I7" s="91" t="s">
        <v>257</v>
      </c>
      <c r="J7" s="91" t="s">
        <v>257</v>
      </c>
      <c r="K7" s="91" t="s">
        <v>257</v>
      </c>
      <c r="L7" s="327" t="s">
        <v>314</v>
      </c>
    </row>
    <row r="8" spans="1:12" ht="20.100000000000001" customHeight="1">
      <c r="A8" s="228" t="s">
        <v>39</v>
      </c>
      <c r="B8" s="93">
        <v>1</v>
      </c>
      <c r="C8" s="93">
        <v>26</v>
      </c>
      <c r="D8" s="93">
        <v>24</v>
      </c>
      <c r="E8" s="93">
        <f>SUM(C8:D8)</f>
        <v>50</v>
      </c>
      <c r="F8" s="93">
        <v>12</v>
      </c>
      <c r="G8" s="93">
        <v>6</v>
      </c>
      <c r="H8" s="93">
        <f>SUM(F8:G8)</f>
        <v>18</v>
      </c>
      <c r="I8" s="93">
        <v>15</v>
      </c>
      <c r="J8" s="93">
        <v>10</v>
      </c>
      <c r="K8" s="93">
        <f>SUM(I8:J8)</f>
        <v>25</v>
      </c>
      <c r="L8" s="294" t="s">
        <v>315</v>
      </c>
    </row>
    <row r="9" spans="1:12" ht="20.100000000000001" customHeight="1">
      <c r="A9" s="228" t="s">
        <v>29</v>
      </c>
      <c r="B9" s="93">
        <v>3</v>
      </c>
      <c r="C9" s="93">
        <v>60</v>
      </c>
      <c r="D9" s="93">
        <v>31</v>
      </c>
      <c r="E9" s="396">
        <f t="shared" ref="E9:E21" si="0">SUM(C9:D9)</f>
        <v>91</v>
      </c>
      <c r="F9" s="93">
        <v>21</v>
      </c>
      <c r="G9" s="93">
        <v>11</v>
      </c>
      <c r="H9" s="396">
        <f t="shared" ref="H9:H21" si="1">SUM(F9:G9)</f>
        <v>32</v>
      </c>
      <c r="I9" s="93">
        <v>9</v>
      </c>
      <c r="J9" s="93">
        <v>22</v>
      </c>
      <c r="K9" s="396">
        <f t="shared" ref="K9:K21" si="2">SUM(I9:J9)</f>
        <v>31</v>
      </c>
      <c r="L9" s="294" t="s">
        <v>316</v>
      </c>
    </row>
    <row r="10" spans="1:12" ht="20.100000000000001" customHeight="1">
      <c r="A10" s="228" t="s">
        <v>40</v>
      </c>
      <c r="B10" s="93">
        <v>1</v>
      </c>
      <c r="C10" s="93">
        <v>33</v>
      </c>
      <c r="D10" s="93">
        <v>18</v>
      </c>
      <c r="E10" s="396">
        <f t="shared" si="0"/>
        <v>51</v>
      </c>
      <c r="F10" s="93">
        <v>13</v>
      </c>
      <c r="G10" s="93">
        <v>4</v>
      </c>
      <c r="H10" s="396">
        <f t="shared" si="1"/>
        <v>17</v>
      </c>
      <c r="I10" s="93">
        <v>2</v>
      </c>
      <c r="J10" s="93">
        <v>18</v>
      </c>
      <c r="K10" s="396">
        <f t="shared" si="2"/>
        <v>20</v>
      </c>
      <c r="L10" s="294" t="s">
        <v>317</v>
      </c>
    </row>
    <row r="11" spans="1:12" ht="20.100000000000001" customHeight="1">
      <c r="A11" s="228" t="s">
        <v>30</v>
      </c>
      <c r="B11" s="93">
        <v>24</v>
      </c>
      <c r="C11" s="93">
        <v>1087</v>
      </c>
      <c r="D11" s="93">
        <v>631</v>
      </c>
      <c r="E11" s="396">
        <f t="shared" si="0"/>
        <v>1718</v>
      </c>
      <c r="F11" s="93">
        <v>62</v>
      </c>
      <c r="G11" s="93">
        <v>115</v>
      </c>
      <c r="H11" s="396">
        <f t="shared" si="1"/>
        <v>177</v>
      </c>
      <c r="I11" s="93">
        <v>453</v>
      </c>
      <c r="J11" s="93">
        <v>437</v>
      </c>
      <c r="K11" s="396">
        <f t="shared" si="2"/>
        <v>890</v>
      </c>
      <c r="L11" s="294" t="s">
        <v>318</v>
      </c>
    </row>
    <row r="12" spans="1:12" ht="20.100000000000001" customHeight="1">
      <c r="A12" s="228" t="s">
        <v>41</v>
      </c>
      <c r="B12" s="93">
        <v>3</v>
      </c>
      <c r="C12" s="93">
        <v>18</v>
      </c>
      <c r="D12" s="93">
        <v>11</v>
      </c>
      <c r="E12" s="396">
        <f t="shared" si="0"/>
        <v>29</v>
      </c>
      <c r="F12" s="93">
        <v>18</v>
      </c>
      <c r="G12" s="93">
        <v>11</v>
      </c>
      <c r="H12" s="396">
        <f t="shared" si="1"/>
        <v>29</v>
      </c>
      <c r="I12" s="93">
        <v>9</v>
      </c>
      <c r="J12" s="93">
        <v>8</v>
      </c>
      <c r="K12" s="396">
        <f t="shared" si="2"/>
        <v>17</v>
      </c>
      <c r="L12" s="294" t="s">
        <v>319</v>
      </c>
    </row>
    <row r="13" spans="1:12" ht="20.100000000000001" customHeight="1">
      <c r="A13" s="228" t="s">
        <v>31</v>
      </c>
      <c r="B13" s="93">
        <v>2</v>
      </c>
      <c r="C13" s="93">
        <v>66</v>
      </c>
      <c r="D13" s="93">
        <v>34</v>
      </c>
      <c r="E13" s="396">
        <f t="shared" si="0"/>
        <v>100</v>
      </c>
      <c r="F13" s="93">
        <v>18</v>
      </c>
      <c r="G13" s="93">
        <v>7</v>
      </c>
      <c r="H13" s="396">
        <f t="shared" si="1"/>
        <v>25</v>
      </c>
      <c r="I13" s="93">
        <v>14</v>
      </c>
      <c r="J13" s="93">
        <v>38</v>
      </c>
      <c r="K13" s="396">
        <f t="shared" si="2"/>
        <v>52</v>
      </c>
      <c r="L13" s="294" t="s">
        <v>320</v>
      </c>
    </row>
    <row r="14" spans="1:12" ht="20.100000000000001" customHeight="1">
      <c r="A14" s="228" t="s">
        <v>32</v>
      </c>
      <c r="B14" s="93">
        <v>2</v>
      </c>
      <c r="C14" s="93">
        <v>62</v>
      </c>
      <c r="D14" s="93">
        <v>55</v>
      </c>
      <c r="E14" s="396">
        <f t="shared" si="0"/>
        <v>117</v>
      </c>
      <c r="F14" s="93">
        <v>15</v>
      </c>
      <c r="G14" s="93">
        <v>8</v>
      </c>
      <c r="H14" s="396">
        <f t="shared" si="1"/>
        <v>23</v>
      </c>
      <c r="I14" s="93">
        <v>20</v>
      </c>
      <c r="J14" s="93">
        <v>35</v>
      </c>
      <c r="K14" s="396">
        <f t="shared" si="2"/>
        <v>55</v>
      </c>
      <c r="L14" s="294" t="s">
        <v>321</v>
      </c>
    </row>
    <row r="15" spans="1:12" ht="20.100000000000001" customHeight="1">
      <c r="A15" s="228" t="s">
        <v>33</v>
      </c>
      <c r="B15" s="93">
        <v>5</v>
      </c>
      <c r="C15" s="93">
        <v>174</v>
      </c>
      <c r="D15" s="93">
        <v>102</v>
      </c>
      <c r="E15" s="396">
        <f t="shared" si="0"/>
        <v>276</v>
      </c>
      <c r="F15" s="93">
        <v>56</v>
      </c>
      <c r="G15" s="93">
        <v>41</v>
      </c>
      <c r="H15" s="396">
        <f t="shared" si="1"/>
        <v>97</v>
      </c>
      <c r="I15" s="93">
        <v>46</v>
      </c>
      <c r="J15" s="93">
        <v>77</v>
      </c>
      <c r="K15" s="396">
        <f t="shared" si="2"/>
        <v>123</v>
      </c>
      <c r="L15" s="294" t="s">
        <v>322</v>
      </c>
    </row>
    <row r="16" spans="1:12" ht="20.100000000000001" customHeight="1">
      <c r="A16" s="103" t="s">
        <v>21</v>
      </c>
      <c r="B16" s="93">
        <v>3</v>
      </c>
      <c r="C16" s="93">
        <v>132</v>
      </c>
      <c r="D16" s="93">
        <v>66</v>
      </c>
      <c r="E16" s="396">
        <f t="shared" si="0"/>
        <v>198</v>
      </c>
      <c r="F16" s="93">
        <v>32</v>
      </c>
      <c r="G16" s="93">
        <v>18</v>
      </c>
      <c r="H16" s="396">
        <f t="shared" si="1"/>
        <v>50</v>
      </c>
      <c r="I16" s="93">
        <v>33</v>
      </c>
      <c r="J16" s="93">
        <v>64</v>
      </c>
      <c r="K16" s="396">
        <f t="shared" si="2"/>
        <v>97</v>
      </c>
      <c r="L16" s="111" t="s">
        <v>323</v>
      </c>
    </row>
    <row r="17" spans="1:12" ht="20.100000000000001" customHeight="1">
      <c r="A17" s="228" t="s">
        <v>22</v>
      </c>
      <c r="B17" s="93">
        <v>4</v>
      </c>
      <c r="C17" s="93">
        <v>90</v>
      </c>
      <c r="D17" s="93">
        <v>56</v>
      </c>
      <c r="E17" s="396">
        <f t="shared" si="0"/>
        <v>146</v>
      </c>
      <c r="F17" s="93">
        <v>0</v>
      </c>
      <c r="G17" s="93">
        <v>0</v>
      </c>
      <c r="H17" s="396">
        <f t="shared" si="1"/>
        <v>0</v>
      </c>
      <c r="I17" s="93">
        <v>15</v>
      </c>
      <c r="J17" s="93">
        <v>50</v>
      </c>
      <c r="K17" s="396">
        <f t="shared" si="2"/>
        <v>65</v>
      </c>
      <c r="L17" s="294" t="s">
        <v>324</v>
      </c>
    </row>
    <row r="18" spans="1:12" ht="20.100000000000001" customHeight="1">
      <c r="A18" s="228" t="s">
        <v>34</v>
      </c>
      <c r="B18" s="93">
        <v>1</v>
      </c>
      <c r="C18" s="93">
        <v>21</v>
      </c>
      <c r="D18" s="93">
        <v>27</v>
      </c>
      <c r="E18" s="396">
        <f t="shared" si="0"/>
        <v>48</v>
      </c>
      <c r="F18" s="93">
        <v>21</v>
      </c>
      <c r="G18" s="93">
        <v>27</v>
      </c>
      <c r="H18" s="396">
        <f t="shared" si="1"/>
        <v>48</v>
      </c>
      <c r="I18" s="93">
        <v>7</v>
      </c>
      <c r="J18" s="93">
        <v>15</v>
      </c>
      <c r="K18" s="396">
        <f t="shared" si="2"/>
        <v>22</v>
      </c>
      <c r="L18" s="294" t="s">
        <v>325</v>
      </c>
    </row>
    <row r="19" spans="1:12" ht="20.100000000000001" customHeight="1">
      <c r="A19" s="228" t="s">
        <v>35</v>
      </c>
      <c r="B19" s="93">
        <v>3</v>
      </c>
      <c r="C19" s="93">
        <v>83</v>
      </c>
      <c r="D19" s="93">
        <v>38</v>
      </c>
      <c r="E19" s="396">
        <f t="shared" si="0"/>
        <v>121</v>
      </c>
      <c r="F19" s="93">
        <v>30</v>
      </c>
      <c r="G19" s="93">
        <v>25</v>
      </c>
      <c r="H19" s="396">
        <f t="shared" si="1"/>
        <v>55</v>
      </c>
      <c r="I19" s="93">
        <v>22</v>
      </c>
      <c r="J19" s="93">
        <v>33</v>
      </c>
      <c r="K19" s="396">
        <f t="shared" si="2"/>
        <v>55</v>
      </c>
      <c r="L19" s="294" t="s">
        <v>326</v>
      </c>
    </row>
    <row r="20" spans="1:12" ht="20.100000000000001" customHeight="1">
      <c r="A20" s="228" t="s">
        <v>36</v>
      </c>
      <c r="B20" s="93">
        <v>1</v>
      </c>
      <c r="C20" s="93">
        <v>57</v>
      </c>
      <c r="D20" s="93">
        <v>24</v>
      </c>
      <c r="E20" s="396">
        <f t="shared" si="0"/>
        <v>81</v>
      </c>
      <c r="F20" s="93">
        <v>17</v>
      </c>
      <c r="G20" s="93">
        <v>4</v>
      </c>
      <c r="H20" s="396">
        <f t="shared" si="1"/>
        <v>21</v>
      </c>
      <c r="I20" s="93">
        <v>11</v>
      </c>
      <c r="J20" s="93">
        <v>22</v>
      </c>
      <c r="K20" s="396">
        <f t="shared" si="2"/>
        <v>33</v>
      </c>
      <c r="L20" s="294" t="s">
        <v>327</v>
      </c>
    </row>
    <row r="21" spans="1:12" ht="20.100000000000001" customHeight="1" thickBot="1">
      <c r="A21" s="229" t="s">
        <v>37</v>
      </c>
      <c r="B21" s="94">
        <v>5</v>
      </c>
      <c r="C21" s="94">
        <v>137</v>
      </c>
      <c r="D21" s="94">
        <v>125</v>
      </c>
      <c r="E21" s="396">
        <f t="shared" si="0"/>
        <v>262</v>
      </c>
      <c r="F21" s="94">
        <v>13</v>
      </c>
      <c r="G21" s="94">
        <v>16</v>
      </c>
      <c r="H21" s="396">
        <f t="shared" si="1"/>
        <v>29</v>
      </c>
      <c r="I21" s="94">
        <v>21</v>
      </c>
      <c r="J21" s="94">
        <v>65</v>
      </c>
      <c r="K21" s="396">
        <f t="shared" si="2"/>
        <v>86</v>
      </c>
      <c r="L21" s="290" t="s">
        <v>328</v>
      </c>
    </row>
    <row r="22" spans="1:12" ht="20.100000000000001" customHeight="1" thickTop="1" thickBot="1">
      <c r="A22" s="166" t="s">
        <v>0</v>
      </c>
      <c r="B22" s="69">
        <f>SUM(B7:B21)</f>
        <v>63</v>
      </c>
      <c r="C22" s="69">
        <f t="shared" ref="C22:K22" si="3">SUM(C7:C21)</f>
        <v>2046</v>
      </c>
      <c r="D22" s="69">
        <f t="shared" si="3"/>
        <v>1242</v>
      </c>
      <c r="E22" s="69">
        <f t="shared" si="3"/>
        <v>3288</v>
      </c>
      <c r="F22" s="69">
        <f t="shared" si="3"/>
        <v>328</v>
      </c>
      <c r="G22" s="69">
        <f t="shared" si="3"/>
        <v>293</v>
      </c>
      <c r="H22" s="69">
        <f t="shared" si="3"/>
        <v>621</v>
      </c>
      <c r="I22" s="69">
        <f t="shared" si="3"/>
        <v>677</v>
      </c>
      <c r="J22" s="69">
        <f t="shared" si="3"/>
        <v>894</v>
      </c>
      <c r="K22" s="69">
        <f t="shared" si="3"/>
        <v>1571</v>
      </c>
      <c r="L22" s="248" t="s">
        <v>329</v>
      </c>
    </row>
    <row r="23" spans="1:12" ht="13.5" thickTop="1">
      <c r="A23" s="674" t="s">
        <v>660</v>
      </c>
      <c r="B23" s="674"/>
      <c r="C23" s="674"/>
      <c r="D23" s="674"/>
      <c r="E23" s="674"/>
      <c r="L23" s="8" t="s">
        <v>809</v>
      </c>
    </row>
  </sheetData>
  <mergeCells count="13">
    <mergeCell ref="A1:L1"/>
    <mergeCell ref="A2:L2"/>
    <mergeCell ref="A23:E23"/>
    <mergeCell ref="C5:E5"/>
    <mergeCell ref="F5:H5"/>
    <mergeCell ref="I5:K5"/>
    <mergeCell ref="B4:B5"/>
    <mergeCell ref="A3:K3"/>
    <mergeCell ref="L4:L6"/>
    <mergeCell ref="C4:E4"/>
    <mergeCell ref="F4:H4"/>
    <mergeCell ref="I4:K4"/>
    <mergeCell ref="A4:A6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46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AE31"/>
  <sheetViews>
    <sheetView rightToLeft="1" view="pageBreakPreview" zoomScale="75" zoomScaleNormal="75" zoomScaleSheetLayoutView="75" workbookViewId="0">
      <selection activeCell="B5" sqref="B5:P5"/>
    </sheetView>
  </sheetViews>
  <sheetFormatPr defaultRowHeight="12.75"/>
  <cols>
    <col min="1" max="1" width="11.28515625" customWidth="1"/>
    <col min="2" max="2" width="6.140625" customWidth="1"/>
    <col min="3" max="3" width="5.140625" customWidth="1"/>
    <col min="4" max="4" width="6" customWidth="1"/>
    <col min="5" max="5" width="5.5703125" customWidth="1"/>
    <col min="6" max="8" width="5.7109375" customWidth="1"/>
    <col min="9" max="9" width="5.5703125" customWidth="1"/>
    <col min="10" max="10" width="5.28515625" customWidth="1"/>
    <col min="11" max="12" width="5.5703125" customWidth="1"/>
    <col min="13" max="13" width="5.7109375" customWidth="1"/>
    <col min="14" max="14" width="4.42578125" customWidth="1"/>
    <col min="15" max="15" width="5" customWidth="1"/>
    <col min="16" max="16" width="5.7109375" customWidth="1"/>
    <col min="17" max="18" width="5.5703125" customWidth="1"/>
    <col min="19" max="19" width="4.85546875" customWidth="1"/>
    <col min="20" max="20" width="5.42578125" customWidth="1"/>
    <col min="21" max="21" width="5" customWidth="1"/>
    <col min="22" max="22" width="4.5703125" customWidth="1"/>
    <col min="23" max="23" width="5" customWidth="1"/>
    <col min="24" max="24" width="6" customWidth="1"/>
    <col min="25" max="25" width="4.85546875" customWidth="1"/>
    <col min="26" max="26" width="7.42578125" customWidth="1"/>
    <col min="27" max="27" width="7" customWidth="1"/>
    <col min="28" max="28" width="7.28515625" customWidth="1"/>
    <col min="29" max="29" width="15.140625" customWidth="1"/>
    <col min="30" max="31" width="3.7109375" customWidth="1"/>
    <col min="32" max="33" width="5.7109375" customWidth="1"/>
  </cols>
  <sheetData>
    <row r="1" spans="1:31" s="1" customFormat="1" ht="16.5" customHeight="1">
      <c r="A1" s="598"/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</row>
    <row r="2" spans="1:31" s="27" customFormat="1" ht="22.5" customHeight="1">
      <c r="A2" s="598" t="s">
        <v>630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598"/>
      <c r="AD2" s="18"/>
      <c r="AE2" s="18"/>
    </row>
    <row r="3" spans="1:31" s="27" customFormat="1" ht="22.5" customHeight="1">
      <c r="A3" s="548" t="s">
        <v>810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  <c r="W3" s="548"/>
      <c r="X3" s="548"/>
      <c r="Y3" s="548"/>
      <c r="Z3" s="548"/>
      <c r="AA3" s="548"/>
      <c r="AB3" s="548"/>
      <c r="AC3" s="548"/>
      <c r="AD3" s="18"/>
      <c r="AE3" s="18"/>
    </row>
    <row r="4" spans="1:31" s="27" customFormat="1" ht="20.25" customHeight="1" thickBot="1">
      <c r="A4" s="321" t="s">
        <v>299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58"/>
      <c r="AC4" s="362" t="s">
        <v>523</v>
      </c>
      <c r="AD4" s="363"/>
      <c r="AE4" s="18"/>
    </row>
    <row r="5" spans="1:31" s="28" customFormat="1" ht="20.100000000000001" customHeight="1" thickTop="1">
      <c r="A5" s="764" t="s">
        <v>1</v>
      </c>
      <c r="B5" s="778" t="s">
        <v>54</v>
      </c>
      <c r="C5" s="778"/>
      <c r="D5" s="778" t="s">
        <v>55</v>
      </c>
      <c r="E5" s="778"/>
      <c r="F5" s="778" t="s">
        <v>56</v>
      </c>
      <c r="G5" s="778"/>
      <c r="H5" s="778" t="s">
        <v>57</v>
      </c>
      <c r="I5" s="778"/>
      <c r="J5" s="778" t="s">
        <v>58</v>
      </c>
      <c r="K5" s="778"/>
      <c r="L5" s="778" t="s">
        <v>59</v>
      </c>
      <c r="M5" s="778"/>
      <c r="N5" s="778" t="s">
        <v>60</v>
      </c>
      <c r="O5" s="778"/>
      <c r="P5" s="778" t="s">
        <v>61</v>
      </c>
      <c r="Q5" s="778"/>
      <c r="R5" s="778" t="s">
        <v>62</v>
      </c>
      <c r="S5" s="778"/>
      <c r="T5" s="778" t="s">
        <v>63</v>
      </c>
      <c r="U5" s="778"/>
      <c r="V5" s="778" t="s">
        <v>64</v>
      </c>
      <c r="W5" s="778"/>
      <c r="X5" s="772" t="s">
        <v>163</v>
      </c>
      <c r="Y5" s="772"/>
      <c r="Z5" s="764" t="s">
        <v>0</v>
      </c>
      <c r="AA5" s="764"/>
      <c r="AB5" s="764"/>
      <c r="AC5" s="658" t="s">
        <v>313</v>
      </c>
    </row>
    <row r="6" spans="1:31" s="28" customFormat="1" ht="23.25" customHeight="1">
      <c r="A6" s="765"/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779" t="s">
        <v>709</v>
      </c>
      <c r="Y6" s="779"/>
      <c r="Z6" s="780" t="s">
        <v>329</v>
      </c>
      <c r="AA6" s="609"/>
      <c r="AB6" s="609"/>
      <c r="AC6" s="735"/>
    </row>
    <row r="7" spans="1:31" ht="24" customHeight="1">
      <c r="A7" s="765"/>
      <c r="B7" s="190" t="s">
        <v>9</v>
      </c>
      <c r="C7" s="190" t="s">
        <v>10</v>
      </c>
      <c r="D7" s="190" t="s">
        <v>9</v>
      </c>
      <c r="E7" s="190" t="s">
        <v>10</v>
      </c>
      <c r="F7" s="190" t="s">
        <v>9</v>
      </c>
      <c r="G7" s="190" t="s">
        <v>10</v>
      </c>
      <c r="H7" s="190" t="s">
        <v>9</v>
      </c>
      <c r="I7" s="190" t="s">
        <v>10</v>
      </c>
      <c r="J7" s="190" t="s">
        <v>9</v>
      </c>
      <c r="K7" s="190" t="s">
        <v>10</v>
      </c>
      <c r="L7" s="190" t="s">
        <v>9</v>
      </c>
      <c r="M7" s="190" t="s">
        <v>10</v>
      </c>
      <c r="N7" s="190" t="s">
        <v>9</v>
      </c>
      <c r="O7" s="190" t="s">
        <v>10</v>
      </c>
      <c r="P7" s="190" t="s">
        <v>9</v>
      </c>
      <c r="Q7" s="190" t="s">
        <v>10</v>
      </c>
      <c r="R7" s="190" t="s">
        <v>9</v>
      </c>
      <c r="S7" s="190" t="s">
        <v>10</v>
      </c>
      <c r="T7" s="190" t="s">
        <v>9</v>
      </c>
      <c r="U7" s="190" t="s">
        <v>10</v>
      </c>
      <c r="V7" s="190" t="s">
        <v>9</v>
      </c>
      <c r="W7" s="190" t="s">
        <v>10</v>
      </c>
      <c r="X7" s="190" t="s">
        <v>9</v>
      </c>
      <c r="Y7" s="190" t="s">
        <v>10</v>
      </c>
      <c r="Z7" s="190" t="s">
        <v>9</v>
      </c>
      <c r="AA7" s="190" t="s">
        <v>10</v>
      </c>
      <c r="AB7" s="190" t="s">
        <v>11</v>
      </c>
      <c r="AC7" s="735"/>
    </row>
    <row r="8" spans="1:31" ht="21" customHeight="1" thickBot="1">
      <c r="A8" s="765"/>
      <c r="B8" s="344" t="s">
        <v>347</v>
      </c>
      <c r="C8" s="344" t="s">
        <v>348</v>
      </c>
      <c r="D8" s="344" t="s">
        <v>347</v>
      </c>
      <c r="E8" s="344" t="s">
        <v>348</v>
      </c>
      <c r="F8" s="344" t="s">
        <v>347</v>
      </c>
      <c r="G8" s="344" t="s">
        <v>348</v>
      </c>
      <c r="H8" s="344" t="s">
        <v>347</v>
      </c>
      <c r="I8" s="344" t="s">
        <v>348</v>
      </c>
      <c r="J8" s="344" t="s">
        <v>347</v>
      </c>
      <c r="K8" s="344" t="s">
        <v>348</v>
      </c>
      <c r="L8" s="344" t="s">
        <v>347</v>
      </c>
      <c r="M8" s="344" t="s">
        <v>348</v>
      </c>
      <c r="N8" s="344" t="s">
        <v>347</v>
      </c>
      <c r="O8" s="344" t="s">
        <v>348</v>
      </c>
      <c r="P8" s="344" t="s">
        <v>347</v>
      </c>
      <c r="Q8" s="344" t="s">
        <v>348</v>
      </c>
      <c r="R8" s="344" t="s">
        <v>347</v>
      </c>
      <c r="S8" s="344" t="s">
        <v>348</v>
      </c>
      <c r="T8" s="344" t="s">
        <v>347</v>
      </c>
      <c r="U8" s="344" t="s">
        <v>348</v>
      </c>
      <c r="V8" s="344" t="s">
        <v>347</v>
      </c>
      <c r="W8" s="344" t="s">
        <v>348</v>
      </c>
      <c r="X8" s="344" t="s">
        <v>347</v>
      </c>
      <c r="Y8" s="344" t="s">
        <v>348</v>
      </c>
      <c r="Z8" s="344" t="s">
        <v>347</v>
      </c>
      <c r="AA8" s="344" t="s">
        <v>348</v>
      </c>
      <c r="AB8" s="344" t="s">
        <v>349</v>
      </c>
      <c r="AC8" s="744"/>
    </row>
    <row r="9" spans="1:31" ht="28.5" customHeight="1" thickTop="1">
      <c r="A9" s="200" t="s">
        <v>28</v>
      </c>
      <c r="B9" s="245" t="s">
        <v>257</v>
      </c>
      <c r="C9" s="245" t="s">
        <v>257</v>
      </c>
      <c r="D9" s="245" t="s">
        <v>257</v>
      </c>
      <c r="E9" s="245" t="s">
        <v>257</v>
      </c>
      <c r="F9" s="245" t="s">
        <v>257</v>
      </c>
      <c r="G9" s="245" t="s">
        <v>257</v>
      </c>
      <c r="H9" s="245" t="s">
        <v>257</v>
      </c>
      <c r="I9" s="245" t="s">
        <v>257</v>
      </c>
      <c r="J9" s="245" t="s">
        <v>257</v>
      </c>
      <c r="K9" s="245" t="s">
        <v>257</v>
      </c>
      <c r="L9" s="245" t="s">
        <v>257</v>
      </c>
      <c r="M9" s="245" t="s">
        <v>257</v>
      </c>
      <c r="N9" s="245" t="s">
        <v>257</v>
      </c>
      <c r="O9" s="245" t="s">
        <v>257</v>
      </c>
      <c r="P9" s="245" t="s">
        <v>257</v>
      </c>
      <c r="Q9" s="245" t="s">
        <v>257</v>
      </c>
      <c r="R9" s="245" t="s">
        <v>257</v>
      </c>
      <c r="S9" s="245" t="s">
        <v>257</v>
      </c>
      <c r="T9" s="245" t="s">
        <v>257</v>
      </c>
      <c r="U9" s="245" t="s">
        <v>257</v>
      </c>
      <c r="V9" s="245" t="s">
        <v>257</v>
      </c>
      <c r="W9" s="245" t="s">
        <v>257</v>
      </c>
      <c r="X9" s="245" t="s">
        <v>257</v>
      </c>
      <c r="Y9" s="245" t="s">
        <v>257</v>
      </c>
      <c r="Z9" s="245" t="s">
        <v>257</v>
      </c>
      <c r="AA9" s="245" t="s">
        <v>257</v>
      </c>
      <c r="AB9" s="245" t="s">
        <v>257</v>
      </c>
      <c r="AC9" s="338" t="s">
        <v>314</v>
      </c>
    </row>
    <row r="10" spans="1:31" ht="25.5" customHeight="1">
      <c r="A10" s="202" t="s">
        <v>13</v>
      </c>
      <c r="B10" s="246">
        <v>4</v>
      </c>
      <c r="C10" s="246">
        <v>3</v>
      </c>
      <c r="D10" s="246">
        <v>9</v>
      </c>
      <c r="E10" s="246">
        <v>7</v>
      </c>
      <c r="F10" s="246">
        <v>9</v>
      </c>
      <c r="G10" s="246">
        <v>10</v>
      </c>
      <c r="H10" s="246">
        <v>4</v>
      </c>
      <c r="I10" s="246">
        <v>4</v>
      </c>
      <c r="J10" s="246">
        <v>0</v>
      </c>
      <c r="K10" s="246">
        <v>0</v>
      </c>
      <c r="L10" s="246">
        <v>0</v>
      </c>
      <c r="M10" s="246">
        <v>0</v>
      </c>
      <c r="N10" s="246">
        <v>0</v>
      </c>
      <c r="O10" s="246">
        <v>0</v>
      </c>
      <c r="P10" s="246">
        <v>0</v>
      </c>
      <c r="Q10" s="246">
        <v>0</v>
      </c>
      <c r="R10" s="246">
        <v>0</v>
      </c>
      <c r="S10" s="246">
        <v>0</v>
      </c>
      <c r="T10" s="246">
        <v>0</v>
      </c>
      <c r="U10" s="246">
        <v>0</v>
      </c>
      <c r="V10" s="246">
        <v>0</v>
      </c>
      <c r="W10" s="246">
        <v>0</v>
      </c>
      <c r="X10" s="246">
        <v>0</v>
      </c>
      <c r="Y10" s="246">
        <v>0</v>
      </c>
      <c r="Z10" s="210">
        <f t="shared" ref="Z10" si="0">SUM(X10,V10,T10,R10,P10,N10,L10,J10,H10,F10,D10,B10)</f>
        <v>26</v>
      </c>
      <c r="AA10" s="210">
        <f t="shared" ref="AA10" si="1">SUM(Y10,W10,U10,S10,Q10,O10,M10,K10,I10,G10,E10,C10)</f>
        <v>24</v>
      </c>
      <c r="AB10" s="210">
        <f t="shared" ref="AB10" si="2">SUM(Z10:AA10)</f>
        <v>50</v>
      </c>
      <c r="AC10" s="305" t="s">
        <v>315</v>
      </c>
    </row>
    <row r="11" spans="1:31" ht="24.75" customHeight="1">
      <c r="A11" s="202" t="s">
        <v>29</v>
      </c>
      <c r="B11" s="210">
        <v>0</v>
      </c>
      <c r="C11" s="210">
        <v>0</v>
      </c>
      <c r="D11" s="210">
        <v>19</v>
      </c>
      <c r="E11" s="210">
        <v>16</v>
      </c>
      <c r="F11" s="210">
        <v>26</v>
      </c>
      <c r="G11" s="210">
        <v>7</v>
      </c>
      <c r="H11" s="210">
        <v>15</v>
      </c>
      <c r="I11" s="210">
        <v>8</v>
      </c>
      <c r="J11" s="210">
        <v>0</v>
      </c>
      <c r="K11" s="210">
        <v>0</v>
      </c>
      <c r="L11" s="210">
        <v>0</v>
      </c>
      <c r="M11" s="210">
        <v>0</v>
      </c>
      <c r="N11" s="210">
        <v>0</v>
      </c>
      <c r="O11" s="210">
        <v>0</v>
      </c>
      <c r="P11" s="210">
        <v>0</v>
      </c>
      <c r="Q11" s="210">
        <v>0</v>
      </c>
      <c r="R11" s="210">
        <v>0</v>
      </c>
      <c r="S11" s="210">
        <v>0</v>
      </c>
      <c r="T11" s="210">
        <v>0</v>
      </c>
      <c r="U11" s="210">
        <v>0</v>
      </c>
      <c r="V11" s="210">
        <v>0</v>
      </c>
      <c r="W11" s="210">
        <v>0</v>
      </c>
      <c r="X11" s="210">
        <v>0</v>
      </c>
      <c r="Y11" s="210">
        <v>0</v>
      </c>
      <c r="Z11" s="210">
        <f t="shared" ref="Z11:Z13" si="3">SUM(X11,V11,T11,R11,P11,N11,L11,J11,H11,F11,D11,B11)</f>
        <v>60</v>
      </c>
      <c r="AA11" s="210">
        <f t="shared" ref="AA11:AA13" si="4">SUM(Y11,W11,U11,S11,Q11,O11,M11,K11,I11,G11,E11,C11)</f>
        <v>31</v>
      </c>
      <c r="AB11" s="210">
        <f t="shared" ref="AB11:AB13" si="5">SUM(Z11:AA11)</f>
        <v>91</v>
      </c>
      <c r="AC11" s="305" t="s">
        <v>316</v>
      </c>
    </row>
    <row r="12" spans="1:31" ht="24.75" customHeight="1">
      <c r="A12" s="202" t="s">
        <v>15</v>
      </c>
      <c r="B12" s="210">
        <v>0</v>
      </c>
      <c r="C12" s="210">
        <v>0</v>
      </c>
      <c r="D12" s="210">
        <v>21</v>
      </c>
      <c r="E12" s="210">
        <v>9</v>
      </c>
      <c r="F12" s="210">
        <v>8</v>
      </c>
      <c r="G12" s="210">
        <v>6</v>
      </c>
      <c r="H12" s="210">
        <v>4</v>
      </c>
      <c r="I12" s="210">
        <v>3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10">
        <v>0</v>
      </c>
      <c r="P12" s="210">
        <v>0</v>
      </c>
      <c r="Q12" s="210">
        <v>0</v>
      </c>
      <c r="R12" s="210">
        <v>0</v>
      </c>
      <c r="S12" s="210">
        <v>0</v>
      </c>
      <c r="T12" s="210">
        <v>0</v>
      </c>
      <c r="U12" s="210">
        <v>0</v>
      </c>
      <c r="V12" s="210">
        <v>0</v>
      </c>
      <c r="W12" s="210">
        <v>0</v>
      </c>
      <c r="X12" s="210">
        <v>0</v>
      </c>
      <c r="Y12" s="210">
        <v>0</v>
      </c>
      <c r="Z12" s="210">
        <f t="shared" si="3"/>
        <v>33</v>
      </c>
      <c r="AA12" s="210">
        <f t="shared" si="4"/>
        <v>18</v>
      </c>
      <c r="AB12" s="210">
        <f t="shared" si="5"/>
        <v>51</v>
      </c>
      <c r="AC12" s="305" t="s">
        <v>317</v>
      </c>
    </row>
    <row r="13" spans="1:31" ht="28.5" customHeight="1">
      <c r="A13" s="202" t="s">
        <v>30</v>
      </c>
      <c r="B13" s="210">
        <v>22</v>
      </c>
      <c r="C13" s="210">
        <v>12</v>
      </c>
      <c r="D13" s="210">
        <v>281</v>
      </c>
      <c r="E13" s="210">
        <v>193</v>
      </c>
      <c r="F13" s="210">
        <v>361</v>
      </c>
      <c r="G13" s="210">
        <v>189</v>
      </c>
      <c r="H13" s="210">
        <v>237</v>
      </c>
      <c r="I13" s="210">
        <v>152</v>
      </c>
      <c r="J13" s="210">
        <v>67</v>
      </c>
      <c r="K13" s="210">
        <v>40</v>
      </c>
      <c r="L13" s="210">
        <v>17</v>
      </c>
      <c r="M13" s="210">
        <v>7</v>
      </c>
      <c r="N13" s="210">
        <v>14</v>
      </c>
      <c r="O13" s="210">
        <v>8</v>
      </c>
      <c r="P13" s="210">
        <v>33</v>
      </c>
      <c r="Q13" s="210">
        <v>12</v>
      </c>
      <c r="R13" s="210">
        <v>44</v>
      </c>
      <c r="S13" s="210">
        <v>14</v>
      </c>
      <c r="T13" s="210">
        <v>10</v>
      </c>
      <c r="U13" s="210">
        <v>4</v>
      </c>
      <c r="V13" s="210">
        <v>1</v>
      </c>
      <c r="W13" s="210">
        <v>0</v>
      </c>
      <c r="X13" s="210">
        <v>0</v>
      </c>
      <c r="Y13" s="210">
        <v>0</v>
      </c>
      <c r="Z13" s="210">
        <f t="shared" si="3"/>
        <v>1087</v>
      </c>
      <c r="AA13" s="210">
        <f t="shared" si="4"/>
        <v>631</v>
      </c>
      <c r="AB13" s="210">
        <f t="shared" si="5"/>
        <v>1718</v>
      </c>
      <c r="AC13" s="305" t="s">
        <v>318</v>
      </c>
    </row>
    <row r="14" spans="1:31" ht="28.5" customHeight="1">
      <c r="A14" s="202" t="s">
        <v>164</v>
      </c>
      <c r="B14" s="246">
        <v>1</v>
      </c>
      <c r="C14" s="246">
        <v>2</v>
      </c>
      <c r="D14" s="246">
        <v>4</v>
      </c>
      <c r="E14" s="246">
        <v>1</v>
      </c>
      <c r="F14" s="246">
        <v>5</v>
      </c>
      <c r="G14" s="246">
        <v>2</v>
      </c>
      <c r="H14" s="246">
        <v>5</v>
      </c>
      <c r="I14" s="246">
        <v>3</v>
      </c>
      <c r="J14" s="246">
        <v>2</v>
      </c>
      <c r="K14" s="246">
        <v>0</v>
      </c>
      <c r="L14" s="246">
        <v>1</v>
      </c>
      <c r="M14" s="246">
        <v>1</v>
      </c>
      <c r="N14" s="246">
        <v>0</v>
      </c>
      <c r="O14" s="246">
        <v>2</v>
      </c>
      <c r="P14" s="246">
        <v>0</v>
      </c>
      <c r="Q14" s="246">
        <v>0</v>
      </c>
      <c r="R14" s="246">
        <v>0</v>
      </c>
      <c r="S14" s="246">
        <v>0</v>
      </c>
      <c r="T14" s="246">
        <v>0</v>
      </c>
      <c r="U14" s="246">
        <v>0</v>
      </c>
      <c r="V14" s="246">
        <v>0</v>
      </c>
      <c r="W14" s="246">
        <v>0</v>
      </c>
      <c r="X14" s="246">
        <v>0</v>
      </c>
      <c r="Y14" s="246">
        <v>0</v>
      </c>
      <c r="Z14" s="210">
        <f t="shared" ref="Z14:Z23" si="6">SUM(X14,V14,T14,R14,P14,N14,L14,J14,H14,F14,D14,B14)</f>
        <v>18</v>
      </c>
      <c r="AA14" s="210">
        <f t="shared" ref="AA14:AA23" si="7">SUM(Y14,W14,U14,S14,Q14,O14,M14,K14,I14,G14,E14,C14)</f>
        <v>11</v>
      </c>
      <c r="AB14" s="210">
        <f t="shared" ref="AB14:AB23" si="8">SUM(Z14:AA14)</f>
        <v>29</v>
      </c>
      <c r="AC14" s="305" t="s">
        <v>319</v>
      </c>
    </row>
    <row r="15" spans="1:31" ht="28.5" customHeight="1">
      <c r="A15" s="202" t="s">
        <v>18</v>
      </c>
      <c r="B15" s="210">
        <v>3</v>
      </c>
      <c r="C15" s="210">
        <v>2</v>
      </c>
      <c r="D15" s="210">
        <v>23</v>
      </c>
      <c r="E15" s="210">
        <v>12</v>
      </c>
      <c r="F15" s="210">
        <v>25</v>
      </c>
      <c r="G15" s="210">
        <v>12</v>
      </c>
      <c r="H15" s="210">
        <v>14</v>
      </c>
      <c r="I15" s="210">
        <v>8</v>
      </c>
      <c r="J15" s="210">
        <v>1</v>
      </c>
      <c r="K15" s="210">
        <v>0</v>
      </c>
      <c r="L15" s="210">
        <v>0</v>
      </c>
      <c r="M15" s="210">
        <v>0</v>
      </c>
      <c r="N15" s="210">
        <v>0</v>
      </c>
      <c r="O15" s="210">
        <v>0</v>
      </c>
      <c r="P15" s="210">
        <v>0</v>
      </c>
      <c r="Q15" s="210">
        <v>0</v>
      </c>
      <c r="R15" s="210">
        <v>0</v>
      </c>
      <c r="S15" s="210">
        <v>0</v>
      </c>
      <c r="T15" s="210">
        <v>0</v>
      </c>
      <c r="U15" s="210">
        <v>0</v>
      </c>
      <c r="V15" s="210">
        <v>0</v>
      </c>
      <c r="W15" s="210">
        <v>0</v>
      </c>
      <c r="X15" s="210">
        <v>0</v>
      </c>
      <c r="Y15" s="210">
        <v>0</v>
      </c>
      <c r="Z15" s="210">
        <f t="shared" si="6"/>
        <v>66</v>
      </c>
      <c r="AA15" s="210">
        <f t="shared" si="7"/>
        <v>34</v>
      </c>
      <c r="AB15" s="210">
        <f t="shared" si="8"/>
        <v>100</v>
      </c>
      <c r="AC15" s="305" t="s">
        <v>320</v>
      </c>
    </row>
    <row r="16" spans="1:31" ht="27.75" customHeight="1">
      <c r="A16" s="202" t="s">
        <v>32</v>
      </c>
      <c r="B16" s="210">
        <v>1</v>
      </c>
      <c r="C16" s="210">
        <v>1</v>
      </c>
      <c r="D16" s="210">
        <v>15</v>
      </c>
      <c r="E16" s="210">
        <v>19</v>
      </c>
      <c r="F16" s="210">
        <v>23</v>
      </c>
      <c r="G16" s="210">
        <v>16</v>
      </c>
      <c r="H16" s="210">
        <v>23</v>
      </c>
      <c r="I16" s="210">
        <v>17</v>
      </c>
      <c r="J16" s="210">
        <v>0</v>
      </c>
      <c r="K16" s="210">
        <v>2</v>
      </c>
      <c r="L16" s="210">
        <v>0</v>
      </c>
      <c r="M16" s="210">
        <v>0</v>
      </c>
      <c r="N16" s="210">
        <v>0</v>
      </c>
      <c r="O16" s="210">
        <v>0</v>
      </c>
      <c r="P16" s="210">
        <v>0</v>
      </c>
      <c r="Q16" s="210">
        <v>0</v>
      </c>
      <c r="R16" s="210">
        <v>0</v>
      </c>
      <c r="S16" s="210">
        <v>0</v>
      </c>
      <c r="T16" s="210">
        <v>0</v>
      </c>
      <c r="U16" s="210">
        <v>0</v>
      </c>
      <c r="V16" s="210">
        <v>0</v>
      </c>
      <c r="W16" s="210">
        <v>0</v>
      </c>
      <c r="X16" s="210">
        <v>0</v>
      </c>
      <c r="Y16" s="210">
        <v>0</v>
      </c>
      <c r="Z16" s="210">
        <f t="shared" si="6"/>
        <v>62</v>
      </c>
      <c r="AA16" s="210">
        <f t="shared" si="7"/>
        <v>55</v>
      </c>
      <c r="AB16" s="210">
        <f t="shared" si="8"/>
        <v>117</v>
      </c>
      <c r="AC16" s="305" t="s">
        <v>321</v>
      </c>
    </row>
    <row r="17" spans="1:29" ht="28.5" customHeight="1">
      <c r="A17" s="202" t="s">
        <v>20</v>
      </c>
      <c r="B17" s="210">
        <v>8</v>
      </c>
      <c r="C17" s="210">
        <v>11</v>
      </c>
      <c r="D17" s="210">
        <v>45</v>
      </c>
      <c r="E17" s="210">
        <v>30</v>
      </c>
      <c r="F17" s="210">
        <v>57</v>
      </c>
      <c r="G17" s="210">
        <v>29</v>
      </c>
      <c r="H17" s="210">
        <v>55</v>
      </c>
      <c r="I17" s="210">
        <v>16</v>
      </c>
      <c r="J17" s="210">
        <v>7</v>
      </c>
      <c r="K17" s="210">
        <v>5</v>
      </c>
      <c r="L17" s="210">
        <v>1</v>
      </c>
      <c r="M17" s="210">
        <v>4</v>
      </c>
      <c r="N17" s="210">
        <v>1</v>
      </c>
      <c r="O17" s="210">
        <v>6</v>
      </c>
      <c r="P17" s="210">
        <v>0</v>
      </c>
      <c r="Q17" s="210">
        <v>1</v>
      </c>
      <c r="R17" s="210">
        <v>0</v>
      </c>
      <c r="S17" s="210">
        <v>0</v>
      </c>
      <c r="T17" s="210">
        <v>0</v>
      </c>
      <c r="U17" s="210">
        <v>0</v>
      </c>
      <c r="V17" s="210">
        <v>0</v>
      </c>
      <c r="W17" s="210">
        <v>0</v>
      </c>
      <c r="X17" s="210">
        <v>0</v>
      </c>
      <c r="Y17" s="210">
        <v>0</v>
      </c>
      <c r="Z17" s="210">
        <f t="shared" si="6"/>
        <v>174</v>
      </c>
      <c r="AA17" s="210">
        <f t="shared" si="7"/>
        <v>102</v>
      </c>
      <c r="AB17" s="210">
        <f t="shared" si="8"/>
        <v>276</v>
      </c>
      <c r="AC17" s="305" t="s">
        <v>322</v>
      </c>
    </row>
    <row r="18" spans="1:29" ht="28.5" customHeight="1">
      <c r="A18" s="211" t="s">
        <v>21</v>
      </c>
      <c r="B18" s="210">
        <v>9</v>
      </c>
      <c r="C18" s="210">
        <v>2</v>
      </c>
      <c r="D18" s="210">
        <v>34</v>
      </c>
      <c r="E18" s="210">
        <v>18</v>
      </c>
      <c r="F18" s="210">
        <v>47</v>
      </c>
      <c r="G18" s="210">
        <v>19</v>
      </c>
      <c r="H18" s="210">
        <v>38</v>
      </c>
      <c r="I18" s="210">
        <v>15</v>
      </c>
      <c r="J18" s="210">
        <v>4</v>
      </c>
      <c r="K18" s="210">
        <v>12</v>
      </c>
      <c r="L18" s="210">
        <v>0</v>
      </c>
      <c r="M18" s="210">
        <v>0</v>
      </c>
      <c r="N18" s="210">
        <v>0</v>
      </c>
      <c r="O18" s="210">
        <v>0</v>
      </c>
      <c r="P18" s="210">
        <v>0</v>
      </c>
      <c r="Q18" s="210">
        <v>0</v>
      </c>
      <c r="R18" s="210">
        <v>0</v>
      </c>
      <c r="S18" s="210">
        <v>0</v>
      </c>
      <c r="T18" s="210">
        <v>0</v>
      </c>
      <c r="U18" s="210">
        <v>0</v>
      </c>
      <c r="V18" s="210">
        <v>0</v>
      </c>
      <c r="W18" s="210">
        <v>0</v>
      </c>
      <c r="X18" s="210">
        <v>0</v>
      </c>
      <c r="Y18" s="210">
        <v>0</v>
      </c>
      <c r="Z18" s="210">
        <f t="shared" si="6"/>
        <v>132</v>
      </c>
      <c r="AA18" s="210">
        <f t="shared" si="7"/>
        <v>66</v>
      </c>
      <c r="AB18" s="210">
        <f t="shared" si="8"/>
        <v>198</v>
      </c>
      <c r="AC18" s="305" t="s">
        <v>323</v>
      </c>
    </row>
    <row r="19" spans="1:29" ht="28.5" customHeight="1">
      <c r="A19" s="211" t="s">
        <v>103</v>
      </c>
      <c r="B19" s="210">
        <v>0</v>
      </c>
      <c r="C19" s="210">
        <v>0</v>
      </c>
      <c r="D19" s="210">
        <v>23</v>
      </c>
      <c r="E19" s="210">
        <v>14</v>
      </c>
      <c r="F19" s="210">
        <v>34</v>
      </c>
      <c r="G19" s="210">
        <v>21</v>
      </c>
      <c r="H19" s="210">
        <v>29</v>
      </c>
      <c r="I19" s="210">
        <v>21</v>
      </c>
      <c r="J19" s="210">
        <v>4</v>
      </c>
      <c r="K19" s="210">
        <v>0</v>
      </c>
      <c r="L19" s="210">
        <v>0</v>
      </c>
      <c r="M19" s="210">
        <v>0</v>
      </c>
      <c r="N19" s="210">
        <v>0</v>
      </c>
      <c r="O19" s="210">
        <v>0</v>
      </c>
      <c r="P19" s="210">
        <v>0</v>
      </c>
      <c r="Q19" s="210">
        <v>0</v>
      </c>
      <c r="R19" s="210">
        <v>0</v>
      </c>
      <c r="S19" s="210">
        <v>0</v>
      </c>
      <c r="T19" s="210">
        <v>0</v>
      </c>
      <c r="U19" s="210">
        <v>0</v>
      </c>
      <c r="V19" s="210">
        <v>0</v>
      </c>
      <c r="W19" s="210">
        <v>0</v>
      </c>
      <c r="X19" s="210">
        <v>0</v>
      </c>
      <c r="Y19" s="210">
        <v>0</v>
      </c>
      <c r="Z19" s="210">
        <f t="shared" si="6"/>
        <v>90</v>
      </c>
      <c r="AA19" s="210">
        <f t="shared" si="7"/>
        <v>56</v>
      </c>
      <c r="AB19" s="210">
        <f t="shared" si="8"/>
        <v>146</v>
      </c>
      <c r="AC19" s="305" t="s">
        <v>324</v>
      </c>
    </row>
    <row r="20" spans="1:29" ht="28.5" customHeight="1">
      <c r="A20" s="211" t="s">
        <v>23</v>
      </c>
      <c r="B20" s="210">
        <v>1</v>
      </c>
      <c r="C20" s="210">
        <v>0</v>
      </c>
      <c r="D20" s="210">
        <v>8</v>
      </c>
      <c r="E20" s="210">
        <v>9</v>
      </c>
      <c r="F20" s="210">
        <v>5</v>
      </c>
      <c r="G20" s="210">
        <v>11</v>
      </c>
      <c r="H20" s="210">
        <v>7</v>
      </c>
      <c r="I20" s="210">
        <v>6</v>
      </c>
      <c r="J20" s="210">
        <v>0</v>
      </c>
      <c r="K20" s="210">
        <v>1</v>
      </c>
      <c r="L20" s="210">
        <v>0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  <c r="R20" s="210">
        <v>0</v>
      </c>
      <c r="S20" s="210">
        <v>0</v>
      </c>
      <c r="T20" s="210">
        <v>0</v>
      </c>
      <c r="U20" s="210">
        <v>0</v>
      </c>
      <c r="V20" s="210">
        <v>0</v>
      </c>
      <c r="W20" s="210">
        <v>0</v>
      </c>
      <c r="X20" s="210">
        <v>0</v>
      </c>
      <c r="Y20" s="210">
        <v>0</v>
      </c>
      <c r="Z20" s="210">
        <f t="shared" si="6"/>
        <v>21</v>
      </c>
      <c r="AA20" s="210">
        <f t="shared" si="7"/>
        <v>27</v>
      </c>
      <c r="AB20" s="210">
        <f t="shared" si="8"/>
        <v>48</v>
      </c>
      <c r="AC20" s="305" t="s">
        <v>325</v>
      </c>
    </row>
    <row r="21" spans="1:29" ht="28.5" customHeight="1">
      <c r="A21" s="211" t="s">
        <v>24</v>
      </c>
      <c r="B21" s="210">
        <v>6</v>
      </c>
      <c r="C21" s="210">
        <v>4</v>
      </c>
      <c r="D21" s="210">
        <v>25</v>
      </c>
      <c r="E21" s="210">
        <v>12</v>
      </c>
      <c r="F21" s="210">
        <v>30</v>
      </c>
      <c r="G21" s="210">
        <v>15</v>
      </c>
      <c r="H21" s="210">
        <v>19</v>
      </c>
      <c r="I21" s="210">
        <v>7</v>
      </c>
      <c r="J21" s="210">
        <v>3</v>
      </c>
      <c r="K21" s="210">
        <v>0</v>
      </c>
      <c r="L21" s="210">
        <v>0</v>
      </c>
      <c r="M21" s="210">
        <v>0</v>
      </c>
      <c r="N21" s="210">
        <v>0</v>
      </c>
      <c r="O21" s="210">
        <v>0</v>
      </c>
      <c r="P21" s="210">
        <v>0</v>
      </c>
      <c r="Q21" s="210">
        <v>0</v>
      </c>
      <c r="R21" s="210">
        <v>0</v>
      </c>
      <c r="S21" s="210">
        <v>0</v>
      </c>
      <c r="T21" s="210">
        <v>0</v>
      </c>
      <c r="U21" s="210">
        <v>0</v>
      </c>
      <c r="V21" s="210">
        <v>0</v>
      </c>
      <c r="W21" s="210">
        <v>0</v>
      </c>
      <c r="X21" s="210">
        <v>0</v>
      </c>
      <c r="Y21" s="210">
        <v>0</v>
      </c>
      <c r="Z21" s="210">
        <f t="shared" si="6"/>
        <v>83</v>
      </c>
      <c r="AA21" s="210">
        <f t="shared" si="7"/>
        <v>38</v>
      </c>
      <c r="AB21" s="210">
        <f t="shared" si="8"/>
        <v>121</v>
      </c>
      <c r="AC21" s="305" t="s">
        <v>326</v>
      </c>
    </row>
    <row r="22" spans="1:29" ht="28.5" customHeight="1">
      <c r="A22" s="211" t="s">
        <v>25</v>
      </c>
      <c r="B22" s="210">
        <v>1</v>
      </c>
      <c r="C22" s="210">
        <v>0</v>
      </c>
      <c r="D22" s="210">
        <v>15</v>
      </c>
      <c r="E22" s="210">
        <v>8</v>
      </c>
      <c r="F22" s="210">
        <v>26</v>
      </c>
      <c r="G22" s="210">
        <v>11</v>
      </c>
      <c r="H22" s="210">
        <v>13</v>
      </c>
      <c r="I22" s="210">
        <v>3</v>
      </c>
      <c r="J22" s="210">
        <v>2</v>
      </c>
      <c r="K22" s="210">
        <v>2</v>
      </c>
      <c r="L22" s="210">
        <v>0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  <c r="R22" s="210">
        <v>0</v>
      </c>
      <c r="S22" s="210">
        <v>0</v>
      </c>
      <c r="T22" s="210">
        <v>0</v>
      </c>
      <c r="U22" s="210">
        <v>0</v>
      </c>
      <c r="V22" s="210">
        <v>0</v>
      </c>
      <c r="W22" s="210">
        <v>0</v>
      </c>
      <c r="X22" s="210">
        <v>0</v>
      </c>
      <c r="Y22" s="210">
        <v>0</v>
      </c>
      <c r="Z22" s="210">
        <f t="shared" si="6"/>
        <v>57</v>
      </c>
      <c r="AA22" s="210">
        <f t="shared" si="7"/>
        <v>24</v>
      </c>
      <c r="AB22" s="210">
        <f t="shared" si="8"/>
        <v>81</v>
      </c>
      <c r="AC22" s="252" t="s">
        <v>327</v>
      </c>
    </row>
    <row r="23" spans="1:29" ht="28.5" customHeight="1" thickBot="1">
      <c r="A23" s="201" t="s">
        <v>37</v>
      </c>
      <c r="B23" s="212">
        <v>11</v>
      </c>
      <c r="C23" s="212">
        <v>12</v>
      </c>
      <c r="D23" s="212">
        <v>56</v>
      </c>
      <c r="E23" s="212">
        <v>38</v>
      </c>
      <c r="F23" s="212">
        <v>33</v>
      </c>
      <c r="G23" s="212">
        <v>12</v>
      </c>
      <c r="H23" s="212">
        <v>36</v>
      </c>
      <c r="I23" s="212">
        <v>13</v>
      </c>
      <c r="J23" s="212">
        <v>1</v>
      </c>
      <c r="K23" s="212">
        <v>1</v>
      </c>
      <c r="L23" s="212">
        <v>0</v>
      </c>
      <c r="M23" s="212">
        <v>0</v>
      </c>
      <c r="N23" s="212">
        <v>0</v>
      </c>
      <c r="O23" s="212">
        <v>16</v>
      </c>
      <c r="P23" s="212">
        <v>0</v>
      </c>
      <c r="Q23" s="212">
        <v>21</v>
      </c>
      <c r="R23" s="212">
        <v>0</v>
      </c>
      <c r="S23" s="212">
        <v>12</v>
      </c>
      <c r="T23" s="212">
        <v>0</v>
      </c>
      <c r="U23" s="212">
        <v>0</v>
      </c>
      <c r="V23" s="212">
        <v>0</v>
      </c>
      <c r="W23" s="212">
        <v>0</v>
      </c>
      <c r="X23" s="212">
        <v>0</v>
      </c>
      <c r="Y23" s="212">
        <v>0</v>
      </c>
      <c r="Z23" s="212">
        <f t="shared" si="6"/>
        <v>137</v>
      </c>
      <c r="AA23" s="212">
        <f t="shared" si="7"/>
        <v>125</v>
      </c>
      <c r="AB23" s="212">
        <f t="shared" si="8"/>
        <v>262</v>
      </c>
      <c r="AC23" s="339" t="s">
        <v>328</v>
      </c>
    </row>
    <row r="24" spans="1:29" ht="24.75" customHeight="1" thickTop="1" thickBot="1">
      <c r="A24" s="195" t="s">
        <v>0</v>
      </c>
      <c r="B24" s="209">
        <f>SUM(B9:B23)</f>
        <v>67</v>
      </c>
      <c r="C24" s="209">
        <f t="shared" ref="C24:AB24" si="9">SUM(C9:C23)</f>
        <v>49</v>
      </c>
      <c r="D24" s="209">
        <f t="shared" si="9"/>
        <v>578</v>
      </c>
      <c r="E24" s="209">
        <f t="shared" si="9"/>
        <v>386</v>
      </c>
      <c r="F24" s="209">
        <f t="shared" si="9"/>
        <v>689</v>
      </c>
      <c r="G24" s="209">
        <f t="shared" si="9"/>
        <v>360</v>
      </c>
      <c r="H24" s="209">
        <f t="shared" si="9"/>
        <v>499</v>
      </c>
      <c r="I24" s="209">
        <f t="shared" si="9"/>
        <v>276</v>
      </c>
      <c r="J24" s="209">
        <f t="shared" si="9"/>
        <v>91</v>
      </c>
      <c r="K24" s="209">
        <f t="shared" si="9"/>
        <v>63</v>
      </c>
      <c r="L24" s="209">
        <f t="shared" si="9"/>
        <v>19</v>
      </c>
      <c r="M24" s="209">
        <f t="shared" si="9"/>
        <v>12</v>
      </c>
      <c r="N24" s="209">
        <f t="shared" si="9"/>
        <v>15</v>
      </c>
      <c r="O24" s="209">
        <f t="shared" si="9"/>
        <v>32</v>
      </c>
      <c r="P24" s="209">
        <f>SUM(P9:P23)</f>
        <v>33</v>
      </c>
      <c r="Q24" s="209">
        <f>SUM(Q9:Q23)</f>
        <v>34</v>
      </c>
      <c r="R24" s="209">
        <f>SUM(R9:R23)</f>
        <v>44</v>
      </c>
      <c r="S24" s="209">
        <f>SUM(S9:S23)</f>
        <v>26</v>
      </c>
      <c r="T24" s="209">
        <f t="shared" si="9"/>
        <v>10</v>
      </c>
      <c r="U24" s="209">
        <f t="shared" si="9"/>
        <v>4</v>
      </c>
      <c r="V24" s="209">
        <f t="shared" si="9"/>
        <v>1</v>
      </c>
      <c r="W24" s="209">
        <f t="shared" si="9"/>
        <v>0</v>
      </c>
      <c r="X24" s="209">
        <f t="shared" si="9"/>
        <v>0</v>
      </c>
      <c r="Y24" s="209">
        <f t="shared" si="9"/>
        <v>0</v>
      </c>
      <c r="Z24" s="209">
        <f t="shared" si="9"/>
        <v>2046</v>
      </c>
      <c r="AA24" s="209">
        <f t="shared" si="9"/>
        <v>1242</v>
      </c>
      <c r="AB24" s="209">
        <f t="shared" si="9"/>
        <v>3288</v>
      </c>
      <c r="AC24" s="340" t="s">
        <v>329</v>
      </c>
    </row>
    <row r="25" spans="1:29" ht="20.100000000000001" customHeight="1" thickTop="1"/>
    <row r="26" spans="1:29" ht="20.100000000000001" customHeight="1"/>
    <row r="27" spans="1:29" ht="20.100000000000001" customHeight="1"/>
    <row r="28" spans="1:29" ht="20.100000000000001" customHeight="1"/>
    <row r="29" spans="1:29" ht="20.100000000000001" customHeight="1"/>
    <row r="30" spans="1:29" ht="20.100000000000001" customHeight="1"/>
    <row r="31" spans="1:29" ht="20.100000000000001" customHeight="1"/>
  </sheetData>
  <mergeCells count="20">
    <mergeCell ref="A3:AC3"/>
    <mergeCell ref="AC5:AC8"/>
    <mergeCell ref="X6:Y6"/>
    <mergeCell ref="Z6:AB6"/>
    <mergeCell ref="A1:AB1"/>
    <mergeCell ref="X5:Y5"/>
    <mergeCell ref="Z5:AB5"/>
    <mergeCell ref="L5:M5"/>
    <mergeCell ref="N5:O5"/>
    <mergeCell ref="P5:Q5"/>
    <mergeCell ref="R5:S5"/>
    <mergeCell ref="H5:I5"/>
    <mergeCell ref="J5:K5"/>
    <mergeCell ref="A5:A8"/>
    <mergeCell ref="V5:W5"/>
    <mergeCell ref="B5:C5"/>
    <mergeCell ref="D5:E5"/>
    <mergeCell ref="F5:G5"/>
    <mergeCell ref="T5:U5"/>
    <mergeCell ref="A2:AC2"/>
  </mergeCells>
  <phoneticPr fontId="2" type="noConversion"/>
  <printOptions horizontalCentered="1"/>
  <pageMargins left="1" right="1" top="1" bottom="1" header="1.25" footer="1"/>
  <pageSetup paperSize="9" scale="70" orientation="landscape" r:id="rId1"/>
  <headerFooter alignWithMargins="0">
    <oddFooter>&amp;C&amp;12 &amp;"Arial,Bold"47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I15"/>
  <sheetViews>
    <sheetView rightToLeft="1" view="pageBreakPreview" zoomScale="75" zoomScaleNormal="75" zoomScaleSheetLayoutView="75" workbookViewId="0">
      <selection activeCell="B5" sqref="B5:P5"/>
    </sheetView>
  </sheetViews>
  <sheetFormatPr defaultRowHeight="12.75"/>
  <cols>
    <col min="1" max="1" width="11.42578125" customWidth="1"/>
    <col min="2" max="2" width="8.140625" customWidth="1"/>
    <col min="3" max="3" width="10.140625" customWidth="1"/>
    <col min="4" max="4" width="29" customWidth="1"/>
    <col min="5" max="5" width="30.140625" customWidth="1"/>
    <col min="6" max="6" width="28.42578125" customWidth="1"/>
  </cols>
  <sheetData>
    <row r="1" spans="1:9" s="1" customFormat="1" ht="24.75" customHeight="1">
      <c r="A1" s="547" t="s">
        <v>631</v>
      </c>
      <c r="B1" s="547"/>
      <c r="C1" s="547"/>
      <c r="D1" s="547"/>
      <c r="E1" s="547"/>
      <c r="F1" s="547"/>
      <c r="G1" s="547"/>
      <c r="H1" s="547"/>
      <c r="I1" s="547"/>
    </row>
    <row r="2" spans="1:9" s="11" customFormat="1" ht="31.5" customHeight="1">
      <c r="A2" s="793" t="s">
        <v>632</v>
      </c>
      <c r="B2" s="793"/>
      <c r="C2" s="793"/>
      <c r="D2" s="793"/>
      <c r="E2" s="793"/>
      <c r="F2" s="793"/>
      <c r="G2" s="793"/>
      <c r="H2" s="793"/>
      <c r="I2" s="793"/>
    </row>
    <row r="3" spans="1:9" s="11" customFormat="1" ht="31.5" customHeight="1" thickBot="1">
      <c r="A3" s="554" t="s">
        <v>300</v>
      </c>
      <c r="B3" s="554"/>
      <c r="C3" s="554"/>
      <c r="D3" s="554"/>
      <c r="E3" s="554"/>
      <c r="F3" s="554"/>
      <c r="G3" s="630" t="s">
        <v>466</v>
      </c>
      <c r="H3" s="630"/>
      <c r="I3" s="630"/>
    </row>
    <row r="4" spans="1:9" ht="29.25" customHeight="1" thickTop="1">
      <c r="A4" s="764" t="s">
        <v>165</v>
      </c>
      <c r="B4" s="764"/>
      <c r="C4" s="764"/>
      <c r="D4" s="769" t="s">
        <v>524</v>
      </c>
      <c r="E4" s="769"/>
      <c r="F4" s="790" t="s">
        <v>811</v>
      </c>
      <c r="G4" s="787" t="s">
        <v>458</v>
      </c>
      <c r="H4" s="787"/>
      <c r="I4" s="787"/>
    </row>
    <row r="5" spans="1:9" ht="33.75" customHeight="1" thickBot="1">
      <c r="A5" s="765"/>
      <c r="B5" s="765"/>
      <c r="C5" s="765"/>
      <c r="D5" s="468" t="s">
        <v>804</v>
      </c>
      <c r="E5" s="468" t="s">
        <v>812</v>
      </c>
      <c r="F5" s="791"/>
      <c r="G5" s="788"/>
      <c r="H5" s="788"/>
      <c r="I5" s="788"/>
    </row>
    <row r="6" spans="1:9" ht="31.5" customHeight="1" thickTop="1">
      <c r="A6" s="792" t="s">
        <v>166</v>
      </c>
      <c r="B6" s="792"/>
      <c r="C6" s="792"/>
      <c r="D6" s="107">
        <v>896</v>
      </c>
      <c r="E6" s="107">
        <v>458</v>
      </c>
      <c r="F6" s="107">
        <f>SUM(D6:E6)</f>
        <v>1354</v>
      </c>
      <c r="G6" s="789" t="s">
        <v>459</v>
      </c>
      <c r="H6" s="789"/>
      <c r="I6" s="789"/>
    </row>
    <row r="7" spans="1:9" ht="36" customHeight="1">
      <c r="A7" s="782" t="s">
        <v>167</v>
      </c>
      <c r="B7" s="782"/>
      <c r="C7" s="782"/>
      <c r="D7" s="71">
        <v>3</v>
      </c>
      <c r="E7" s="71">
        <v>2</v>
      </c>
      <c r="F7" s="71">
        <f t="shared" ref="F7:F14" si="0">SUM(D7:E7)</f>
        <v>5</v>
      </c>
      <c r="G7" s="785" t="s">
        <v>460</v>
      </c>
      <c r="H7" s="785"/>
      <c r="I7" s="785"/>
    </row>
    <row r="8" spans="1:9" ht="36" customHeight="1">
      <c r="A8" s="782" t="s">
        <v>168</v>
      </c>
      <c r="B8" s="782"/>
      <c r="C8" s="782"/>
      <c r="D8" s="71">
        <v>333</v>
      </c>
      <c r="E8" s="71">
        <v>178</v>
      </c>
      <c r="F8" s="71">
        <f t="shared" si="0"/>
        <v>511</v>
      </c>
      <c r="G8" s="785" t="s">
        <v>461</v>
      </c>
      <c r="H8" s="785"/>
      <c r="I8" s="785"/>
    </row>
    <row r="9" spans="1:9" ht="36" customHeight="1">
      <c r="A9" s="782" t="s">
        <v>169</v>
      </c>
      <c r="B9" s="782"/>
      <c r="C9" s="782"/>
      <c r="D9" s="71">
        <v>45</v>
      </c>
      <c r="E9" s="71">
        <v>11</v>
      </c>
      <c r="F9" s="71">
        <f t="shared" si="0"/>
        <v>56</v>
      </c>
      <c r="G9" s="785" t="s">
        <v>462</v>
      </c>
      <c r="H9" s="785"/>
      <c r="I9" s="785"/>
    </row>
    <row r="10" spans="1:9" ht="36" customHeight="1">
      <c r="A10" s="782" t="s">
        <v>170</v>
      </c>
      <c r="B10" s="782"/>
      <c r="C10" s="782"/>
      <c r="D10" s="71">
        <v>0</v>
      </c>
      <c r="E10" s="71">
        <v>1</v>
      </c>
      <c r="F10" s="71">
        <f t="shared" si="0"/>
        <v>1</v>
      </c>
      <c r="G10" s="785" t="s">
        <v>463</v>
      </c>
      <c r="H10" s="785"/>
      <c r="I10" s="785"/>
    </row>
    <row r="11" spans="1:9" ht="36" customHeight="1">
      <c r="A11" s="782" t="s">
        <v>171</v>
      </c>
      <c r="B11" s="782"/>
      <c r="C11" s="782"/>
      <c r="D11" s="71">
        <v>668</v>
      </c>
      <c r="E11" s="71">
        <v>433</v>
      </c>
      <c r="F11" s="71">
        <f t="shared" si="0"/>
        <v>1101</v>
      </c>
      <c r="G11" s="785" t="s">
        <v>464</v>
      </c>
      <c r="H11" s="785"/>
      <c r="I11" s="785"/>
    </row>
    <row r="12" spans="1:9" ht="36" customHeight="1">
      <c r="A12" s="782" t="s">
        <v>172</v>
      </c>
      <c r="B12" s="782"/>
      <c r="C12" s="782"/>
      <c r="D12" s="71">
        <v>0</v>
      </c>
      <c r="E12" s="71">
        <v>6</v>
      </c>
      <c r="F12" s="71">
        <f t="shared" si="0"/>
        <v>6</v>
      </c>
      <c r="G12" s="785" t="s">
        <v>465</v>
      </c>
      <c r="H12" s="785"/>
      <c r="I12" s="785"/>
    </row>
    <row r="13" spans="1:9" ht="36" customHeight="1" thickBot="1">
      <c r="A13" s="784" t="s">
        <v>86</v>
      </c>
      <c r="B13" s="784"/>
      <c r="C13" s="784"/>
      <c r="D13" s="109">
        <v>101</v>
      </c>
      <c r="E13" s="109">
        <v>153</v>
      </c>
      <c r="F13" s="109">
        <f t="shared" si="0"/>
        <v>254</v>
      </c>
      <c r="G13" s="786" t="s">
        <v>362</v>
      </c>
      <c r="H13" s="786"/>
      <c r="I13" s="786"/>
    </row>
    <row r="14" spans="1:9" ht="36" customHeight="1" thickTop="1" thickBot="1">
      <c r="A14" s="783" t="s">
        <v>0</v>
      </c>
      <c r="B14" s="783"/>
      <c r="C14" s="783"/>
      <c r="D14" s="106">
        <f>SUM(D6:D13)</f>
        <v>2046</v>
      </c>
      <c r="E14" s="106">
        <f>SUM(E6:E13)</f>
        <v>1242</v>
      </c>
      <c r="F14" s="106">
        <f t="shared" si="0"/>
        <v>3288</v>
      </c>
      <c r="G14" s="781" t="s">
        <v>329</v>
      </c>
      <c r="H14" s="781"/>
      <c r="I14" s="781"/>
    </row>
    <row r="15" spans="1:9" ht="15.75" thickTop="1">
      <c r="D15" s="11"/>
      <c r="E15" s="44"/>
      <c r="F15" s="44"/>
    </row>
  </sheetData>
  <mergeCells count="26">
    <mergeCell ref="A1:I1"/>
    <mergeCell ref="G3:I3"/>
    <mergeCell ref="A7:C7"/>
    <mergeCell ref="A12:C12"/>
    <mergeCell ref="D4:E4"/>
    <mergeCell ref="G4:I5"/>
    <mergeCell ref="G6:I6"/>
    <mergeCell ref="G7:I7"/>
    <mergeCell ref="G8:I8"/>
    <mergeCell ref="G9:I9"/>
    <mergeCell ref="F4:F5"/>
    <mergeCell ref="A4:C5"/>
    <mergeCell ref="A6:C6"/>
    <mergeCell ref="A3:F3"/>
    <mergeCell ref="A10:C10"/>
    <mergeCell ref="A2:I2"/>
    <mergeCell ref="G14:I14"/>
    <mergeCell ref="A8:C8"/>
    <mergeCell ref="A9:C9"/>
    <mergeCell ref="A11:C11"/>
    <mergeCell ref="A14:C14"/>
    <mergeCell ref="A13:C13"/>
    <mergeCell ref="G10:I10"/>
    <mergeCell ref="G11:I11"/>
    <mergeCell ref="G12:I12"/>
    <mergeCell ref="G13:I13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48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BD45"/>
  <sheetViews>
    <sheetView rightToLeft="1" view="pageBreakPreview" zoomScale="70" zoomScaleNormal="75" zoomScaleSheetLayoutView="70" workbookViewId="0">
      <selection activeCell="AF26" sqref="AF26"/>
    </sheetView>
  </sheetViews>
  <sheetFormatPr defaultRowHeight="12.75"/>
  <cols>
    <col min="1" max="1" width="17.28515625" style="34" customWidth="1"/>
    <col min="2" max="2" width="4.85546875" style="34" customWidth="1"/>
    <col min="3" max="3" width="4.28515625" style="34" customWidth="1"/>
    <col min="4" max="4" width="5.7109375" style="34" customWidth="1"/>
    <col min="5" max="5" width="5.5703125" style="34" customWidth="1"/>
    <col min="6" max="6" width="6.42578125" style="34" customWidth="1"/>
    <col min="7" max="8" width="7.140625" style="34" customWidth="1"/>
    <col min="9" max="9" width="5.7109375" style="34" customWidth="1"/>
    <col min="10" max="11" width="7.140625" style="34" customWidth="1"/>
    <col min="12" max="12" width="6.5703125" style="34" customWidth="1"/>
    <col min="13" max="13" width="5.85546875" style="34" customWidth="1"/>
    <col min="14" max="14" width="5.85546875" style="37" customWidth="1"/>
    <col min="15" max="15" width="5.5703125" style="37" customWidth="1"/>
    <col min="16" max="16" width="5.42578125" style="37" customWidth="1"/>
    <col min="17" max="17" width="6.7109375" style="37" customWidth="1"/>
    <col min="18" max="18" width="5.85546875" style="37" customWidth="1"/>
    <col min="19" max="20" width="5.5703125" style="37" customWidth="1"/>
    <col min="21" max="21" width="4.28515625" style="37" customWidth="1"/>
    <col min="22" max="22" width="4.42578125" style="37" bestFit="1" customWidth="1"/>
    <col min="23" max="23" width="4.5703125" style="37" customWidth="1"/>
    <col min="24" max="24" width="4.42578125" style="37" customWidth="1"/>
    <col min="25" max="25" width="3.5703125" style="37" customWidth="1"/>
    <col min="26" max="26" width="7.5703125" style="37" customWidth="1"/>
    <col min="27" max="27" width="6.42578125" style="37" customWidth="1"/>
    <col min="28" max="28" width="7.42578125" style="37" customWidth="1"/>
    <col min="29" max="29" width="18.140625" style="34" customWidth="1"/>
    <col min="30" max="16384" width="9.140625" style="34"/>
  </cols>
  <sheetData>
    <row r="1" spans="1:56" s="33" customFormat="1" ht="18.75" customHeight="1">
      <c r="A1" s="531" t="s">
        <v>633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</row>
    <row r="2" spans="1:56" s="33" customFormat="1" ht="18.75" customHeight="1">
      <c r="A2" s="607" t="s">
        <v>634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</row>
    <row r="3" spans="1:56" ht="16.5" customHeight="1" thickBot="1">
      <c r="A3" s="570" t="s">
        <v>301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18" t="s">
        <v>845</v>
      </c>
      <c r="AD3" s="518"/>
      <c r="AE3" s="518"/>
      <c r="AF3" s="518"/>
      <c r="AG3" s="518"/>
      <c r="AH3" s="518"/>
      <c r="AI3" s="518"/>
      <c r="AJ3" s="518"/>
      <c r="AK3" s="518"/>
      <c r="AL3" s="518"/>
      <c r="AM3" s="518"/>
      <c r="AN3" s="518"/>
      <c r="AO3" s="518"/>
      <c r="AP3" s="518"/>
      <c r="AQ3" s="518"/>
      <c r="AR3" s="518"/>
      <c r="AS3" s="518"/>
      <c r="AT3" s="518"/>
      <c r="AU3" s="518"/>
      <c r="AV3" s="518"/>
      <c r="AW3" s="518"/>
      <c r="AX3" s="518"/>
      <c r="AY3" s="518"/>
      <c r="AZ3" s="518"/>
      <c r="BA3" s="518"/>
      <c r="BB3" s="518"/>
      <c r="BC3" s="518"/>
      <c r="BD3" s="518"/>
    </row>
    <row r="4" spans="1:56" ht="25.5" customHeight="1" thickTop="1">
      <c r="A4" s="764" t="s">
        <v>165</v>
      </c>
      <c r="B4" s="608" t="s">
        <v>53</v>
      </c>
      <c r="C4" s="608"/>
      <c r="D4" s="608" t="s">
        <v>54</v>
      </c>
      <c r="E4" s="608"/>
      <c r="F4" s="608" t="s">
        <v>55</v>
      </c>
      <c r="G4" s="608"/>
      <c r="H4" s="608" t="s">
        <v>56</v>
      </c>
      <c r="I4" s="608"/>
      <c r="J4" s="608" t="s">
        <v>57</v>
      </c>
      <c r="K4" s="608"/>
      <c r="L4" s="608" t="s">
        <v>58</v>
      </c>
      <c r="M4" s="608"/>
      <c r="N4" s="608" t="s">
        <v>59</v>
      </c>
      <c r="O4" s="608"/>
      <c r="P4" s="608" t="s">
        <v>60</v>
      </c>
      <c r="Q4" s="608"/>
      <c r="R4" s="608" t="s">
        <v>61</v>
      </c>
      <c r="S4" s="608"/>
      <c r="T4" s="608" t="s">
        <v>62</v>
      </c>
      <c r="U4" s="608"/>
      <c r="V4" s="608" t="s">
        <v>63</v>
      </c>
      <c r="W4" s="608"/>
      <c r="X4" s="608" t="s">
        <v>64</v>
      </c>
      <c r="Y4" s="608"/>
      <c r="Z4" s="796" t="s">
        <v>814</v>
      </c>
      <c r="AA4" s="796"/>
      <c r="AB4" s="796"/>
      <c r="AC4" s="669" t="s">
        <v>458</v>
      </c>
      <c r="AD4" s="213"/>
    </row>
    <row r="5" spans="1:56" ht="20.100000000000001" customHeight="1">
      <c r="A5" s="765"/>
      <c r="B5" s="440" t="s">
        <v>9</v>
      </c>
      <c r="C5" s="440" t="s">
        <v>10</v>
      </c>
      <c r="D5" s="440" t="s">
        <v>9</v>
      </c>
      <c r="E5" s="440" t="s">
        <v>10</v>
      </c>
      <c r="F5" s="440" t="s">
        <v>9</v>
      </c>
      <c r="G5" s="440" t="s">
        <v>10</v>
      </c>
      <c r="H5" s="440" t="s">
        <v>9</v>
      </c>
      <c r="I5" s="440" t="s">
        <v>10</v>
      </c>
      <c r="J5" s="440" t="s">
        <v>9</v>
      </c>
      <c r="K5" s="440" t="s">
        <v>10</v>
      </c>
      <c r="L5" s="440" t="s">
        <v>9</v>
      </c>
      <c r="M5" s="440" t="s">
        <v>10</v>
      </c>
      <c r="N5" s="440" t="s">
        <v>9</v>
      </c>
      <c r="O5" s="440" t="s">
        <v>10</v>
      </c>
      <c r="P5" s="440" t="s">
        <v>9</v>
      </c>
      <c r="Q5" s="440" t="s">
        <v>10</v>
      </c>
      <c r="R5" s="440" t="s">
        <v>9</v>
      </c>
      <c r="S5" s="440" t="s">
        <v>10</v>
      </c>
      <c r="T5" s="440" t="s">
        <v>9</v>
      </c>
      <c r="U5" s="440" t="s">
        <v>10</v>
      </c>
      <c r="V5" s="440" t="s">
        <v>9</v>
      </c>
      <c r="W5" s="440" t="s">
        <v>10</v>
      </c>
      <c r="X5" s="440" t="s">
        <v>9</v>
      </c>
      <c r="Y5" s="440" t="s">
        <v>10</v>
      </c>
      <c r="Z5" s="440" t="s">
        <v>9</v>
      </c>
      <c r="AA5" s="440" t="s">
        <v>10</v>
      </c>
      <c r="AB5" s="440" t="s">
        <v>11</v>
      </c>
      <c r="AC5" s="670"/>
      <c r="AD5" s="213"/>
    </row>
    <row r="6" spans="1:56" ht="26.25" customHeight="1" thickBot="1">
      <c r="A6" s="795"/>
      <c r="B6" s="307" t="s">
        <v>347</v>
      </c>
      <c r="C6" s="307" t="s">
        <v>348</v>
      </c>
      <c r="D6" s="307" t="s">
        <v>347</v>
      </c>
      <c r="E6" s="307" t="s">
        <v>348</v>
      </c>
      <c r="F6" s="307" t="s">
        <v>347</v>
      </c>
      <c r="G6" s="307" t="s">
        <v>348</v>
      </c>
      <c r="H6" s="307" t="s">
        <v>347</v>
      </c>
      <c r="I6" s="307" t="s">
        <v>348</v>
      </c>
      <c r="J6" s="307" t="s">
        <v>347</v>
      </c>
      <c r="K6" s="307" t="s">
        <v>348</v>
      </c>
      <c r="L6" s="307" t="s">
        <v>347</v>
      </c>
      <c r="M6" s="307" t="s">
        <v>348</v>
      </c>
      <c r="N6" s="307" t="s">
        <v>347</v>
      </c>
      <c r="O6" s="307" t="s">
        <v>348</v>
      </c>
      <c r="P6" s="307" t="s">
        <v>347</v>
      </c>
      <c r="Q6" s="307" t="s">
        <v>348</v>
      </c>
      <c r="R6" s="307" t="s">
        <v>347</v>
      </c>
      <c r="S6" s="307" t="s">
        <v>348</v>
      </c>
      <c r="T6" s="307" t="s">
        <v>347</v>
      </c>
      <c r="U6" s="307" t="s">
        <v>348</v>
      </c>
      <c r="V6" s="307" t="s">
        <v>347</v>
      </c>
      <c r="W6" s="307" t="s">
        <v>348</v>
      </c>
      <c r="X6" s="307" t="s">
        <v>347</v>
      </c>
      <c r="Y6" s="307" t="s">
        <v>348</v>
      </c>
      <c r="Z6" s="307" t="s">
        <v>347</v>
      </c>
      <c r="AA6" s="307" t="s">
        <v>348</v>
      </c>
      <c r="AB6" s="307" t="s">
        <v>393</v>
      </c>
      <c r="AC6" s="756"/>
      <c r="AD6" s="213"/>
    </row>
    <row r="7" spans="1:56" ht="35.25" customHeight="1" thickTop="1">
      <c r="A7" s="221" t="s">
        <v>215</v>
      </c>
      <c r="B7" s="510">
        <v>0</v>
      </c>
      <c r="C7" s="510">
        <v>0</v>
      </c>
      <c r="D7" s="510">
        <v>0</v>
      </c>
      <c r="E7" s="510">
        <v>0</v>
      </c>
      <c r="F7" s="510">
        <v>0</v>
      </c>
      <c r="G7" s="510">
        <v>0</v>
      </c>
      <c r="H7" s="510">
        <v>5</v>
      </c>
      <c r="I7" s="510">
        <v>0</v>
      </c>
      <c r="J7" s="510">
        <v>8</v>
      </c>
      <c r="K7" s="510">
        <v>1</v>
      </c>
      <c r="L7" s="510">
        <v>6</v>
      </c>
      <c r="M7" s="510">
        <v>1</v>
      </c>
      <c r="N7" s="510">
        <v>0</v>
      </c>
      <c r="O7" s="510">
        <v>0</v>
      </c>
      <c r="P7" s="510">
        <v>0</v>
      </c>
      <c r="Q7" s="510">
        <v>0</v>
      </c>
      <c r="R7" s="510">
        <v>0</v>
      </c>
      <c r="S7" s="510">
        <v>0</v>
      </c>
      <c r="T7" s="510">
        <v>2</v>
      </c>
      <c r="U7" s="510">
        <v>0</v>
      </c>
      <c r="V7" s="510">
        <v>0</v>
      </c>
      <c r="W7" s="510">
        <v>0</v>
      </c>
      <c r="X7" s="510">
        <v>0</v>
      </c>
      <c r="Y7" s="510">
        <v>0</v>
      </c>
      <c r="Z7" s="510">
        <f>SUM(X7,V7,T7,R7,P7,N7,L7,J7,H7,F7,D7,B7)</f>
        <v>21</v>
      </c>
      <c r="AA7" s="510">
        <f>SUM(Y7,W7,U7,S7,Q7,O7,M7,K7,I7,G7,E7,C7)</f>
        <v>2</v>
      </c>
      <c r="AB7" s="217">
        <f>SUM(Z7:AA7)</f>
        <v>23</v>
      </c>
      <c r="AC7" s="513" t="s">
        <v>531</v>
      </c>
      <c r="AD7" s="213"/>
    </row>
    <row r="8" spans="1:56" ht="26.25" customHeight="1">
      <c r="A8" s="193" t="s">
        <v>143</v>
      </c>
      <c r="B8" s="511">
        <v>0</v>
      </c>
      <c r="C8" s="511">
        <v>0</v>
      </c>
      <c r="D8" s="511">
        <v>0</v>
      </c>
      <c r="E8" s="511">
        <v>0</v>
      </c>
      <c r="F8" s="511">
        <v>4</v>
      </c>
      <c r="G8" s="511">
        <v>1</v>
      </c>
      <c r="H8" s="511">
        <v>1</v>
      </c>
      <c r="I8" s="511">
        <v>4</v>
      </c>
      <c r="J8" s="511">
        <v>1</v>
      </c>
      <c r="K8" s="511">
        <v>1</v>
      </c>
      <c r="L8" s="511">
        <v>1</v>
      </c>
      <c r="M8" s="511">
        <v>0</v>
      </c>
      <c r="N8" s="511">
        <v>0</v>
      </c>
      <c r="O8" s="511">
        <v>0</v>
      </c>
      <c r="P8" s="511">
        <v>0</v>
      </c>
      <c r="Q8" s="511">
        <v>0</v>
      </c>
      <c r="R8" s="511">
        <v>0</v>
      </c>
      <c r="S8" s="511">
        <v>0</v>
      </c>
      <c r="T8" s="511">
        <v>1</v>
      </c>
      <c r="U8" s="511">
        <v>0</v>
      </c>
      <c r="V8" s="511"/>
      <c r="W8" s="511">
        <v>0</v>
      </c>
      <c r="X8" s="511">
        <v>0</v>
      </c>
      <c r="Y8" s="511">
        <v>0</v>
      </c>
      <c r="Z8" s="511">
        <f t="shared" ref="Z8:Z23" si="0">SUM(X8,V8,T8,R8,P8,N8,L8,J8,H8,F8,D8,B8)</f>
        <v>8</v>
      </c>
      <c r="AA8" s="511">
        <f t="shared" ref="AA8:AA23" si="1">SUM(Y8,W8,U8,S8,Q8,O8,M8,K8,I8,G8,E8,C8)</f>
        <v>6</v>
      </c>
      <c r="AB8" s="214">
        <f t="shared" ref="AB8:AB23" si="2">SUM(Z8:AA8)</f>
        <v>14</v>
      </c>
      <c r="AC8" s="514" t="s">
        <v>547</v>
      </c>
      <c r="AD8" s="213"/>
    </row>
    <row r="9" spans="1:56" ht="30" customHeight="1">
      <c r="A9" s="193" t="s">
        <v>144</v>
      </c>
      <c r="B9" s="511">
        <v>0</v>
      </c>
      <c r="C9" s="511">
        <v>0</v>
      </c>
      <c r="D9" s="511">
        <v>0</v>
      </c>
      <c r="E9" s="511">
        <v>0</v>
      </c>
      <c r="F9" s="511">
        <v>6</v>
      </c>
      <c r="G9" s="511">
        <v>2</v>
      </c>
      <c r="H9" s="511">
        <v>5</v>
      </c>
      <c r="I9" s="511">
        <v>3</v>
      </c>
      <c r="J9" s="511">
        <v>4</v>
      </c>
      <c r="K9" s="511">
        <v>2</v>
      </c>
      <c r="L9" s="511">
        <v>0</v>
      </c>
      <c r="M9" s="511">
        <v>0</v>
      </c>
      <c r="N9" s="511">
        <v>0</v>
      </c>
      <c r="O9" s="511">
        <v>0</v>
      </c>
      <c r="P9" s="511">
        <v>0</v>
      </c>
      <c r="Q9" s="511">
        <v>0</v>
      </c>
      <c r="R9" s="511">
        <v>0</v>
      </c>
      <c r="S9" s="511">
        <v>0</v>
      </c>
      <c r="T9" s="511">
        <v>0</v>
      </c>
      <c r="U9" s="511">
        <v>0</v>
      </c>
      <c r="V9" s="511">
        <v>0</v>
      </c>
      <c r="W9" s="511">
        <v>0</v>
      </c>
      <c r="X9" s="511">
        <v>0</v>
      </c>
      <c r="Y9" s="511">
        <v>0</v>
      </c>
      <c r="Z9" s="511">
        <f t="shared" si="0"/>
        <v>15</v>
      </c>
      <c r="AA9" s="511">
        <f t="shared" si="1"/>
        <v>7</v>
      </c>
      <c r="AB9" s="214">
        <f t="shared" si="2"/>
        <v>22</v>
      </c>
      <c r="AC9" s="514" t="s">
        <v>533</v>
      </c>
      <c r="AD9" s="213"/>
    </row>
    <row r="10" spans="1:56" ht="29.25" customHeight="1">
      <c r="A10" s="193" t="s">
        <v>145</v>
      </c>
      <c r="B10" s="511">
        <v>0</v>
      </c>
      <c r="C10" s="511">
        <v>0</v>
      </c>
      <c r="D10" s="511">
        <v>0</v>
      </c>
      <c r="E10" s="511">
        <v>0</v>
      </c>
      <c r="F10" s="511">
        <v>8</v>
      </c>
      <c r="G10" s="511">
        <v>5</v>
      </c>
      <c r="H10" s="511">
        <v>8</v>
      </c>
      <c r="I10" s="511">
        <v>5</v>
      </c>
      <c r="J10" s="511">
        <v>6</v>
      </c>
      <c r="K10" s="511">
        <v>5</v>
      </c>
      <c r="L10" s="511">
        <v>3</v>
      </c>
      <c r="M10" s="511">
        <v>4</v>
      </c>
      <c r="N10" s="511">
        <v>3</v>
      </c>
      <c r="O10" s="511">
        <v>0</v>
      </c>
      <c r="P10" s="511">
        <v>0</v>
      </c>
      <c r="Q10" s="511">
        <v>0</v>
      </c>
      <c r="R10" s="511">
        <v>4</v>
      </c>
      <c r="S10" s="511">
        <v>0</v>
      </c>
      <c r="T10" s="511">
        <v>0</v>
      </c>
      <c r="U10" s="511">
        <v>0</v>
      </c>
      <c r="V10" s="511">
        <v>0</v>
      </c>
      <c r="W10" s="511">
        <v>0</v>
      </c>
      <c r="X10" s="511">
        <v>0</v>
      </c>
      <c r="Y10" s="511">
        <v>0</v>
      </c>
      <c r="Z10" s="511">
        <f t="shared" si="0"/>
        <v>32</v>
      </c>
      <c r="AA10" s="511">
        <f t="shared" si="1"/>
        <v>19</v>
      </c>
      <c r="AB10" s="214">
        <f t="shared" si="2"/>
        <v>51</v>
      </c>
      <c r="AC10" s="514" t="s">
        <v>534</v>
      </c>
      <c r="AD10" s="213"/>
    </row>
    <row r="11" spans="1:56" ht="50.25" customHeight="1">
      <c r="A11" s="186" t="s">
        <v>216</v>
      </c>
      <c r="B11" s="511">
        <v>0</v>
      </c>
      <c r="C11" s="511">
        <v>0</v>
      </c>
      <c r="D11" s="511">
        <v>6</v>
      </c>
      <c r="E11" s="511">
        <v>6</v>
      </c>
      <c r="F11" s="511">
        <v>16</v>
      </c>
      <c r="G11" s="511">
        <v>12</v>
      </c>
      <c r="H11" s="511">
        <v>15</v>
      </c>
      <c r="I11" s="511">
        <v>15</v>
      </c>
      <c r="J11" s="511">
        <v>16</v>
      </c>
      <c r="K11" s="511">
        <v>10</v>
      </c>
      <c r="L11" s="511">
        <v>7</v>
      </c>
      <c r="M11" s="511">
        <v>5</v>
      </c>
      <c r="N11" s="511">
        <v>0</v>
      </c>
      <c r="O11" s="511">
        <v>2</v>
      </c>
      <c r="P11" s="511">
        <v>1</v>
      </c>
      <c r="Q11" s="511">
        <v>0</v>
      </c>
      <c r="R11" s="511">
        <v>4</v>
      </c>
      <c r="S11" s="511">
        <v>0</v>
      </c>
      <c r="T11" s="511">
        <v>1</v>
      </c>
      <c r="U11" s="511">
        <v>2</v>
      </c>
      <c r="V11" s="511">
        <v>1</v>
      </c>
      <c r="W11" s="511">
        <v>0</v>
      </c>
      <c r="X11" s="511">
        <v>0</v>
      </c>
      <c r="Y11" s="511">
        <v>0</v>
      </c>
      <c r="Z11" s="511">
        <f t="shared" si="0"/>
        <v>67</v>
      </c>
      <c r="AA11" s="511">
        <f t="shared" si="1"/>
        <v>52</v>
      </c>
      <c r="AB11" s="214">
        <f t="shared" si="2"/>
        <v>119</v>
      </c>
      <c r="AC11" s="514" t="s">
        <v>535</v>
      </c>
      <c r="AD11" s="213"/>
    </row>
    <row r="12" spans="1:56" ht="45" customHeight="1">
      <c r="A12" s="186" t="s">
        <v>217</v>
      </c>
      <c r="B12" s="511">
        <v>0</v>
      </c>
      <c r="C12" s="511">
        <v>0</v>
      </c>
      <c r="D12" s="511">
        <v>0</v>
      </c>
      <c r="E12" s="511">
        <v>0</v>
      </c>
      <c r="F12" s="511">
        <v>0</v>
      </c>
      <c r="G12" s="511">
        <v>0</v>
      </c>
      <c r="H12" s="511">
        <v>0</v>
      </c>
      <c r="I12" s="511">
        <v>0</v>
      </c>
      <c r="J12" s="511">
        <v>0</v>
      </c>
      <c r="K12" s="511">
        <v>0</v>
      </c>
      <c r="L12" s="511">
        <v>0</v>
      </c>
      <c r="M12" s="511">
        <v>0</v>
      </c>
      <c r="N12" s="511">
        <v>0</v>
      </c>
      <c r="O12" s="511">
        <v>0</v>
      </c>
      <c r="P12" s="511">
        <v>0</v>
      </c>
      <c r="Q12" s="511">
        <v>0</v>
      </c>
      <c r="R12" s="511">
        <v>0</v>
      </c>
      <c r="S12" s="511">
        <v>0</v>
      </c>
      <c r="T12" s="511">
        <v>0</v>
      </c>
      <c r="U12" s="511">
        <v>0</v>
      </c>
      <c r="V12" s="511">
        <v>1</v>
      </c>
      <c r="W12" s="511">
        <v>0</v>
      </c>
      <c r="X12" s="511">
        <v>0</v>
      </c>
      <c r="Y12" s="511">
        <v>0</v>
      </c>
      <c r="Z12" s="511">
        <f t="shared" si="0"/>
        <v>1</v>
      </c>
      <c r="AA12" s="511">
        <f t="shared" si="1"/>
        <v>0</v>
      </c>
      <c r="AB12" s="214">
        <f t="shared" si="2"/>
        <v>1</v>
      </c>
      <c r="AC12" s="514" t="s">
        <v>536</v>
      </c>
      <c r="AD12" s="213"/>
    </row>
    <row r="13" spans="1:56" ht="35.25" customHeight="1">
      <c r="A13" s="186" t="s">
        <v>218</v>
      </c>
      <c r="B13" s="511">
        <v>0</v>
      </c>
      <c r="C13" s="511">
        <v>0</v>
      </c>
      <c r="D13" s="511">
        <v>0</v>
      </c>
      <c r="E13" s="511">
        <v>0</v>
      </c>
      <c r="F13" s="511">
        <v>0</v>
      </c>
      <c r="G13" s="511">
        <v>1</v>
      </c>
      <c r="H13" s="511">
        <v>4</v>
      </c>
      <c r="I13" s="511">
        <v>4</v>
      </c>
      <c r="J13" s="511">
        <v>0</v>
      </c>
      <c r="K13" s="511">
        <v>0</v>
      </c>
      <c r="L13" s="511">
        <v>0</v>
      </c>
      <c r="M13" s="511">
        <v>0</v>
      </c>
      <c r="N13" s="511">
        <v>0</v>
      </c>
      <c r="O13" s="511">
        <v>0</v>
      </c>
      <c r="P13" s="511">
        <v>0</v>
      </c>
      <c r="Q13" s="511">
        <v>0</v>
      </c>
      <c r="R13" s="511">
        <v>0</v>
      </c>
      <c r="S13" s="511">
        <v>0</v>
      </c>
      <c r="T13" s="511">
        <v>1</v>
      </c>
      <c r="U13" s="511">
        <v>0</v>
      </c>
      <c r="V13" s="511">
        <v>0</v>
      </c>
      <c r="W13" s="511">
        <v>0</v>
      </c>
      <c r="X13" s="511">
        <v>0</v>
      </c>
      <c r="Y13" s="511">
        <v>0</v>
      </c>
      <c r="Z13" s="511">
        <f t="shared" si="0"/>
        <v>5</v>
      </c>
      <c r="AA13" s="511">
        <f t="shared" si="1"/>
        <v>5</v>
      </c>
      <c r="AB13" s="214">
        <f t="shared" si="2"/>
        <v>10</v>
      </c>
      <c r="AC13" s="514" t="s">
        <v>548</v>
      </c>
      <c r="AD13" s="213"/>
    </row>
    <row r="14" spans="1:56" ht="26.25" customHeight="1">
      <c r="A14" s="186" t="s">
        <v>653</v>
      </c>
      <c r="B14" s="511">
        <v>0</v>
      </c>
      <c r="C14" s="511">
        <v>0</v>
      </c>
      <c r="D14" s="511">
        <v>5</v>
      </c>
      <c r="E14" s="511">
        <v>1</v>
      </c>
      <c r="F14" s="511">
        <v>28</v>
      </c>
      <c r="G14" s="511">
        <v>7</v>
      </c>
      <c r="H14" s="511">
        <v>24</v>
      </c>
      <c r="I14" s="511">
        <v>3</v>
      </c>
      <c r="J14" s="511">
        <v>11</v>
      </c>
      <c r="K14" s="511">
        <v>6</v>
      </c>
      <c r="L14" s="511">
        <v>1</v>
      </c>
      <c r="M14" s="511">
        <v>0</v>
      </c>
      <c r="N14" s="511">
        <v>0</v>
      </c>
      <c r="O14" s="511">
        <v>0</v>
      </c>
      <c r="P14" s="511">
        <v>0</v>
      </c>
      <c r="Q14" s="511">
        <v>0</v>
      </c>
      <c r="R14" s="511">
        <v>0</v>
      </c>
      <c r="S14" s="511">
        <v>0</v>
      </c>
      <c r="T14" s="511">
        <v>0</v>
      </c>
      <c r="U14" s="511">
        <v>0</v>
      </c>
      <c r="V14" s="511">
        <v>0</v>
      </c>
      <c r="W14" s="511">
        <v>0</v>
      </c>
      <c r="X14" s="511">
        <v>0</v>
      </c>
      <c r="Y14" s="511">
        <v>0</v>
      </c>
      <c r="Z14" s="511">
        <f t="shared" si="0"/>
        <v>69</v>
      </c>
      <c r="AA14" s="511">
        <f t="shared" si="1"/>
        <v>17</v>
      </c>
      <c r="AB14" s="214">
        <f t="shared" si="2"/>
        <v>86</v>
      </c>
      <c r="AC14" s="514" t="s">
        <v>813</v>
      </c>
      <c r="AD14" s="213"/>
    </row>
    <row r="15" spans="1:56" ht="26.25" customHeight="1">
      <c r="A15" s="193" t="s">
        <v>219</v>
      </c>
      <c r="B15" s="511">
        <v>0</v>
      </c>
      <c r="C15" s="511">
        <v>0</v>
      </c>
      <c r="D15" s="511">
        <v>0</v>
      </c>
      <c r="E15" s="511">
        <v>0</v>
      </c>
      <c r="F15" s="511">
        <v>0</v>
      </c>
      <c r="G15" s="511">
        <v>0</v>
      </c>
      <c r="H15" s="511">
        <v>0</v>
      </c>
      <c r="I15" s="511">
        <v>0</v>
      </c>
      <c r="J15" s="511">
        <v>0</v>
      </c>
      <c r="K15" s="511">
        <v>0</v>
      </c>
      <c r="L15" s="511">
        <v>0</v>
      </c>
      <c r="M15" s="511">
        <v>0</v>
      </c>
      <c r="N15" s="511">
        <v>0</v>
      </c>
      <c r="O15" s="511">
        <v>0</v>
      </c>
      <c r="P15" s="511">
        <v>0</v>
      </c>
      <c r="Q15" s="511">
        <v>0</v>
      </c>
      <c r="R15" s="511">
        <v>0</v>
      </c>
      <c r="S15" s="511">
        <v>0</v>
      </c>
      <c r="T15" s="511">
        <v>0</v>
      </c>
      <c r="U15" s="511">
        <v>0</v>
      </c>
      <c r="V15" s="511">
        <v>0</v>
      </c>
      <c r="W15" s="511">
        <v>0</v>
      </c>
      <c r="X15" s="511">
        <v>0</v>
      </c>
      <c r="Y15" s="511">
        <v>0</v>
      </c>
      <c r="Z15" s="511">
        <f t="shared" si="0"/>
        <v>0</v>
      </c>
      <c r="AA15" s="511">
        <f t="shared" si="1"/>
        <v>0</v>
      </c>
      <c r="AB15" s="214">
        <f t="shared" si="2"/>
        <v>0</v>
      </c>
      <c r="AC15" s="514" t="s">
        <v>549</v>
      </c>
      <c r="AD15" s="213"/>
    </row>
    <row r="16" spans="1:56" ht="35.25" customHeight="1">
      <c r="A16" s="186" t="s">
        <v>220</v>
      </c>
      <c r="B16" s="511">
        <v>0</v>
      </c>
      <c r="C16" s="511">
        <v>0</v>
      </c>
      <c r="D16" s="511">
        <v>0</v>
      </c>
      <c r="E16" s="511">
        <v>0</v>
      </c>
      <c r="F16" s="511">
        <v>0</v>
      </c>
      <c r="G16" s="511">
        <v>0</v>
      </c>
      <c r="H16" s="511">
        <v>0</v>
      </c>
      <c r="I16" s="511">
        <v>0</v>
      </c>
      <c r="J16" s="511">
        <v>1</v>
      </c>
      <c r="K16" s="511">
        <v>0</v>
      </c>
      <c r="L16" s="511">
        <v>0</v>
      </c>
      <c r="M16" s="511">
        <v>1</v>
      </c>
      <c r="N16" s="511">
        <v>0</v>
      </c>
      <c r="O16" s="511">
        <v>0</v>
      </c>
      <c r="P16" s="511">
        <v>0</v>
      </c>
      <c r="Q16" s="511">
        <v>0</v>
      </c>
      <c r="R16" s="511">
        <v>1</v>
      </c>
      <c r="S16" s="511">
        <v>0</v>
      </c>
      <c r="T16" s="511">
        <v>0</v>
      </c>
      <c r="U16" s="511">
        <v>0</v>
      </c>
      <c r="V16" s="511">
        <v>0</v>
      </c>
      <c r="W16" s="511">
        <v>0</v>
      </c>
      <c r="X16" s="511">
        <v>0</v>
      </c>
      <c r="Y16" s="511">
        <v>0</v>
      </c>
      <c r="Z16" s="511">
        <f t="shared" si="0"/>
        <v>2</v>
      </c>
      <c r="AA16" s="511">
        <f t="shared" si="1"/>
        <v>1</v>
      </c>
      <c r="AB16" s="214">
        <f t="shared" si="2"/>
        <v>3</v>
      </c>
      <c r="AC16" s="514" t="s">
        <v>550</v>
      </c>
      <c r="AD16" s="213"/>
    </row>
    <row r="17" spans="1:37" ht="29.25" customHeight="1">
      <c r="A17" s="193" t="s">
        <v>221</v>
      </c>
      <c r="B17" s="511">
        <v>0</v>
      </c>
      <c r="C17" s="511">
        <v>0</v>
      </c>
      <c r="D17" s="511">
        <v>0</v>
      </c>
      <c r="E17" s="511">
        <v>0</v>
      </c>
      <c r="F17" s="511">
        <v>1</v>
      </c>
      <c r="G17" s="511">
        <v>0</v>
      </c>
      <c r="H17" s="511">
        <v>1</v>
      </c>
      <c r="I17" s="511">
        <v>2</v>
      </c>
      <c r="J17" s="511">
        <v>0</v>
      </c>
      <c r="K17" s="511">
        <v>0</v>
      </c>
      <c r="L17" s="511">
        <v>0</v>
      </c>
      <c r="M17" s="511">
        <v>0</v>
      </c>
      <c r="N17" s="511">
        <v>0</v>
      </c>
      <c r="O17" s="511">
        <v>0</v>
      </c>
      <c r="P17" s="511">
        <v>0</v>
      </c>
      <c r="Q17" s="511">
        <v>0</v>
      </c>
      <c r="R17" s="511">
        <v>0</v>
      </c>
      <c r="S17" s="511">
        <v>0</v>
      </c>
      <c r="T17" s="511">
        <v>0</v>
      </c>
      <c r="U17" s="511">
        <v>0</v>
      </c>
      <c r="V17" s="511">
        <v>0</v>
      </c>
      <c r="W17" s="511">
        <v>0</v>
      </c>
      <c r="X17" s="511">
        <v>0</v>
      </c>
      <c r="Y17" s="511">
        <v>0</v>
      </c>
      <c r="Z17" s="511">
        <f t="shared" si="0"/>
        <v>2</v>
      </c>
      <c r="AA17" s="511">
        <f t="shared" si="1"/>
        <v>2</v>
      </c>
      <c r="AB17" s="214">
        <f t="shared" si="2"/>
        <v>4</v>
      </c>
      <c r="AC17" s="514" t="s">
        <v>551</v>
      </c>
      <c r="AD17" s="213"/>
    </row>
    <row r="18" spans="1:37" ht="25.5" customHeight="1">
      <c r="A18" s="186" t="s">
        <v>222</v>
      </c>
      <c r="B18" s="511">
        <v>0</v>
      </c>
      <c r="C18" s="511">
        <v>0</v>
      </c>
      <c r="D18" s="511">
        <v>0</v>
      </c>
      <c r="E18" s="511">
        <v>0</v>
      </c>
      <c r="F18" s="511">
        <v>1</v>
      </c>
      <c r="G18" s="511">
        <v>4</v>
      </c>
      <c r="H18" s="511">
        <v>2</v>
      </c>
      <c r="I18" s="511">
        <v>2</v>
      </c>
      <c r="J18" s="511">
        <v>2</v>
      </c>
      <c r="K18" s="511">
        <v>0</v>
      </c>
      <c r="L18" s="511">
        <v>0</v>
      </c>
      <c r="M18" s="511">
        <v>0</v>
      </c>
      <c r="N18" s="511">
        <v>0</v>
      </c>
      <c r="O18" s="511">
        <v>0</v>
      </c>
      <c r="P18" s="511">
        <v>0</v>
      </c>
      <c r="Q18" s="511">
        <v>0</v>
      </c>
      <c r="R18" s="511">
        <v>0</v>
      </c>
      <c r="S18" s="511">
        <v>2</v>
      </c>
      <c r="T18" s="511">
        <v>2</v>
      </c>
      <c r="U18" s="511">
        <v>0</v>
      </c>
      <c r="V18" s="511">
        <v>1</v>
      </c>
      <c r="W18" s="511">
        <v>0</v>
      </c>
      <c r="X18" s="511">
        <v>0</v>
      </c>
      <c r="Y18" s="511">
        <v>0</v>
      </c>
      <c r="Z18" s="511">
        <f t="shared" si="0"/>
        <v>8</v>
      </c>
      <c r="AA18" s="511">
        <f t="shared" si="1"/>
        <v>8</v>
      </c>
      <c r="AB18" s="214">
        <f t="shared" si="2"/>
        <v>16</v>
      </c>
      <c r="AC18" s="514" t="s">
        <v>552</v>
      </c>
      <c r="AD18" s="213"/>
    </row>
    <row r="19" spans="1:37" ht="27.75" customHeight="1">
      <c r="A19" s="193" t="s">
        <v>654</v>
      </c>
      <c r="B19" s="511">
        <v>0</v>
      </c>
      <c r="C19" s="511">
        <v>0</v>
      </c>
      <c r="D19" s="511">
        <v>1</v>
      </c>
      <c r="E19" s="511">
        <v>0</v>
      </c>
      <c r="F19" s="511">
        <v>26</v>
      </c>
      <c r="G19" s="511">
        <v>16</v>
      </c>
      <c r="H19" s="511">
        <v>25</v>
      </c>
      <c r="I19" s="511">
        <v>10</v>
      </c>
      <c r="J19" s="511">
        <v>23</v>
      </c>
      <c r="K19" s="511">
        <v>8</v>
      </c>
      <c r="L19" s="511">
        <v>1</v>
      </c>
      <c r="M19" s="511">
        <v>1</v>
      </c>
      <c r="N19" s="511">
        <v>0</v>
      </c>
      <c r="O19" s="511">
        <v>0</v>
      </c>
      <c r="P19" s="511">
        <v>0</v>
      </c>
      <c r="Q19" s="511">
        <v>0</v>
      </c>
      <c r="R19" s="511">
        <v>0</v>
      </c>
      <c r="S19" s="511">
        <v>0</v>
      </c>
      <c r="T19" s="511">
        <v>0</v>
      </c>
      <c r="U19" s="511">
        <v>0</v>
      </c>
      <c r="V19" s="511">
        <v>0</v>
      </c>
      <c r="W19" s="511">
        <v>0</v>
      </c>
      <c r="X19" s="511">
        <v>0</v>
      </c>
      <c r="Y19" s="511">
        <v>0</v>
      </c>
      <c r="Z19" s="511">
        <f t="shared" si="0"/>
        <v>76</v>
      </c>
      <c r="AA19" s="511">
        <f t="shared" si="1"/>
        <v>35</v>
      </c>
      <c r="AB19" s="214">
        <f t="shared" si="2"/>
        <v>111</v>
      </c>
      <c r="AC19" s="515" t="s">
        <v>655</v>
      </c>
      <c r="AD19" s="213"/>
    </row>
    <row r="20" spans="1:37" ht="29.25" customHeight="1">
      <c r="A20" s="193" t="s">
        <v>223</v>
      </c>
      <c r="B20" s="511">
        <v>0</v>
      </c>
      <c r="C20" s="511">
        <v>0</v>
      </c>
      <c r="D20" s="511">
        <v>0</v>
      </c>
      <c r="E20" s="511">
        <v>0</v>
      </c>
      <c r="F20" s="511">
        <v>0</v>
      </c>
      <c r="G20" s="511">
        <v>0</v>
      </c>
      <c r="H20" s="511">
        <v>1</v>
      </c>
      <c r="I20" s="511">
        <v>0</v>
      </c>
      <c r="J20" s="511">
        <v>1</v>
      </c>
      <c r="K20" s="511">
        <v>0</v>
      </c>
      <c r="L20" s="511">
        <v>1</v>
      </c>
      <c r="M20" s="511">
        <v>0</v>
      </c>
      <c r="N20" s="511">
        <v>0</v>
      </c>
      <c r="O20" s="511">
        <v>0</v>
      </c>
      <c r="P20" s="511">
        <v>0</v>
      </c>
      <c r="Q20" s="511">
        <v>0</v>
      </c>
      <c r="R20" s="511">
        <v>0</v>
      </c>
      <c r="S20" s="511">
        <v>0</v>
      </c>
      <c r="T20" s="511">
        <v>0</v>
      </c>
      <c r="U20" s="511">
        <v>0</v>
      </c>
      <c r="V20" s="511">
        <v>0</v>
      </c>
      <c r="W20" s="511">
        <v>0</v>
      </c>
      <c r="X20" s="511">
        <v>0</v>
      </c>
      <c r="Y20" s="511">
        <v>0</v>
      </c>
      <c r="Z20" s="511">
        <f t="shared" si="0"/>
        <v>3</v>
      </c>
      <c r="AA20" s="511">
        <f t="shared" si="1"/>
        <v>0</v>
      </c>
      <c r="AB20" s="214">
        <f t="shared" si="2"/>
        <v>3</v>
      </c>
      <c r="AC20" s="515" t="s">
        <v>553</v>
      </c>
      <c r="AD20" s="213"/>
    </row>
    <row r="21" spans="1:37" ht="35.25" customHeight="1">
      <c r="A21" s="186" t="s">
        <v>224</v>
      </c>
      <c r="B21" s="511">
        <v>0</v>
      </c>
      <c r="C21" s="511">
        <v>0</v>
      </c>
      <c r="D21" s="511">
        <v>0</v>
      </c>
      <c r="E21" s="511">
        <v>0</v>
      </c>
      <c r="F21" s="511">
        <v>0</v>
      </c>
      <c r="G21" s="511">
        <v>0</v>
      </c>
      <c r="H21" s="511">
        <v>0</v>
      </c>
      <c r="I21" s="511">
        <v>0</v>
      </c>
      <c r="J21" s="511">
        <v>0</v>
      </c>
      <c r="K21" s="511">
        <v>0</v>
      </c>
      <c r="L21" s="511">
        <v>0</v>
      </c>
      <c r="M21" s="511">
        <v>0</v>
      </c>
      <c r="N21" s="511">
        <v>0</v>
      </c>
      <c r="O21" s="511">
        <v>0</v>
      </c>
      <c r="P21" s="511">
        <v>0</v>
      </c>
      <c r="Q21" s="511">
        <v>0</v>
      </c>
      <c r="R21" s="511">
        <v>0</v>
      </c>
      <c r="S21" s="511">
        <v>0</v>
      </c>
      <c r="T21" s="511">
        <v>3</v>
      </c>
      <c r="U21" s="511">
        <v>0</v>
      </c>
      <c r="V21" s="511">
        <v>0</v>
      </c>
      <c r="W21" s="511">
        <v>0</v>
      </c>
      <c r="X21" s="511">
        <v>0</v>
      </c>
      <c r="Y21" s="511">
        <v>0</v>
      </c>
      <c r="Z21" s="511">
        <f t="shared" si="0"/>
        <v>3</v>
      </c>
      <c r="AA21" s="511">
        <f t="shared" si="1"/>
        <v>0</v>
      </c>
      <c r="AB21" s="214">
        <f t="shared" si="2"/>
        <v>3</v>
      </c>
      <c r="AC21" s="514" t="s">
        <v>554</v>
      </c>
      <c r="AD21" s="213"/>
    </row>
    <row r="22" spans="1:37" ht="35.25" customHeight="1">
      <c r="A22" s="193" t="s">
        <v>148</v>
      </c>
      <c r="B22" s="511">
        <v>0</v>
      </c>
      <c r="C22" s="511">
        <v>0</v>
      </c>
      <c r="D22" s="511">
        <v>4</v>
      </c>
      <c r="E22" s="511">
        <v>2</v>
      </c>
      <c r="F22" s="511">
        <v>34</v>
      </c>
      <c r="G22" s="511">
        <v>15</v>
      </c>
      <c r="H22" s="511">
        <v>46</v>
      </c>
      <c r="I22" s="511">
        <v>13</v>
      </c>
      <c r="J22" s="511">
        <v>42</v>
      </c>
      <c r="K22" s="511">
        <v>8</v>
      </c>
      <c r="L22" s="511">
        <v>8</v>
      </c>
      <c r="M22" s="511">
        <v>1</v>
      </c>
      <c r="N22" s="511">
        <v>2</v>
      </c>
      <c r="O22" s="511">
        <v>0</v>
      </c>
      <c r="P22" s="511">
        <v>2</v>
      </c>
      <c r="Q22" s="511">
        <v>0</v>
      </c>
      <c r="R22" s="511">
        <v>4</v>
      </c>
      <c r="S22" s="511">
        <v>0</v>
      </c>
      <c r="T22" s="511">
        <v>13</v>
      </c>
      <c r="U22" s="511">
        <v>1</v>
      </c>
      <c r="V22" s="511">
        <v>3</v>
      </c>
      <c r="W22" s="511">
        <v>2</v>
      </c>
      <c r="X22" s="511">
        <v>0</v>
      </c>
      <c r="Y22" s="511">
        <v>0</v>
      </c>
      <c r="Z22" s="511">
        <f t="shared" si="0"/>
        <v>158</v>
      </c>
      <c r="AA22" s="511">
        <f t="shared" si="1"/>
        <v>42</v>
      </c>
      <c r="AB22" s="214">
        <f t="shared" si="2"/>
        <v>200</v>
      </c>
      <c r="AC22" s="516" t="s">
        <v>555</v>
      </c>
      <c r="AD22" s="213"/>
    </row>
    <row r="23" spans="1:37" ht="51.75" customHeight="1" thickBot="1">
      <c r="A23" s="219" t="s">
        <v>225</v>
      </c>
      <c r="B23" s="512">
        <v>0</v>
      </c>
      <c r="C23" s="512">
        <v>0</v>
      </c>
      <c r="D23" s="512">
        <v>3</v>
      </c>
      <c r="E23" s="512">
        <v>2</v>
      </c>
      <c r="F23" s="512">
        <v>69</v>
      </c>
      <c r="G23" s="512">
        <v>40</v>
      </c>
      <c r="H23" s="512">
        <v>98</v>
      </c>
      <c r="I23" s="512">
        <v>43</v>
      </c>
      <c r="J23" s="512">
        <v>57</v>
      </c>
      <c r="K23" s="512">
        <v>39</v>
      </c>
      <c r="L23" s="512">
        <v>6</v>
      </c>
      <c r="M23" s="512">
        <v>2</v>
      </c>
      <c r="N23" s="512">
        <v>1</v>
      </c>
      <c r="O23" s="512">
        <v>0</v>
      </c>
      <c r="P23" s="512">
        <v>2</v>
      </c>
      <c r="Q23" s="512">
        <v>0</v>
      </c>
      <c r="R23" s="512">
        <v>6</v>
      </c>
      <c r="S23" s="512">
        <v>1</v>
      </c>
      <c r="T23" s="512">
        <v>5</v>
      </c>
      <c r="U23" s="512">
        <v>1</v>
      </c>
      <c r="V23" s="512">
        <v>0</v>
      </c>
      <c r="W23" s="512">
        <v>1</v>
      </c>
      <c r="X23" s="512">
        <v>0</v>
      </c>
      <c r="Y23" s="512">
        <v>0</v>
      </c>
      <c r="Z23" s="512">
        <f t="shared" si="0"/>
        <v>247</v>
      </c>
      <c r="AA23" s="512">
        <f t="shared" si="1"/>
        <v>129</v>
      </c>
      <c r="AB23" s="220">
        <f t="shared" si="2"/>
        <v>376</v>
      </c>
      <c r="AC23" s="517" t="s">
        <v>538</v>
      </c>
      <c r="AD23" s="213"/>
    </row>
    <row r="24" spans="1:37" ht="25.5" customHeight="1" thickTop="1">
      <c r="A24" s="525"/>
      <c r="B24" s="525"/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  <c r="W24" s="525"/>
      <c r="X24" s="525"/>
      <c r="Y24" s="525"/>
      <c r="Z24" s="525"/>
      <c r="AA24" s="525"/>
      <c r="AB24" s="525"/>
      <c r="AC24" s="525"/>
      <c r="AD24" s="213"/>
    </row>
    <row r="25" spans="1:37" s="35" customFormat="1" ht="30" customHeight="1" thickBot="1">
      <c r="A25" s="301" t="s">
        <v>302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794" t="s">
        <v>525</v>
      </c>
      <c r="AC25" s="794"/>
      <c r="AD25" s="359"/>
    </row>
    <row r="26" spans="1:37" s="35" customFormat="1" ht="30" customHeight="1" thickTop="1">
      <c r="A26" s="769" t="s">
        <v>165</v>
      </c>
      <c r="B26" s="769" t="s">
        <v>53</v>
      </c>
      <c r="C26" s="769"/>
      <c r="D26" s="769" t="s">
        <v>54</v>
      </c>
      <c r="E26" s="769"/>
      <c r="F26" s="769" t="s">
        <v>55</v>
      </c>
      <c r="G26" s="769"/>
      <c r="H26" s="769" t="s">
        <v>56</v>
      </c>
      <c r="I26" s="769"/>
      <c r="J26" s="769" t="s">
        <v>57</v>
      </c>
      <c r="K26" s="769"/>
      <c r="L26" s="769" t="s">
        <v>58</v>
      </c>
      <c r="M26" s="769"/>
      <c r="N26" s="769" t="s">
        <v>59</v>
      </c>
      <c r="O26" s="769"/>
      <c r="P26" s="769" t="s">
        <v>60</v>
      </c>
      <c r="Q26" s="769"/>
      <c r="R26" s="769" t="s">
        <v>61</v>
      </c>
      <c r="S26" s="769"/>
      <c r="T26" s="769" t="s">
        <v>62</v>
      </c>
      <c r="U26" s="769"/>
      <c r="V26" s="769" t="s">
        <v>63</v>
      </c>
      <c r="W26" s="769"/>
      <c r="X26" s="769" t="s">
        <v>64</v>
      </c>
      <c r="Y26" s="769"/>
      <c r="Z26" s="769" t="s">
        <v>815</v>
      </c>
      <c r="AA26" s="769"/>
      <c r="AB26" s="769"/>
      <c r="AC26" s="761" t="s">
        <v>458</v>
      </c>
    </row>
    <row r="27" spans="1:37" ht="30" customHeight="1">
      <c r="A27" s="771"/>
      <c r="B27" s="447" t="s">
        <v>9</v>
      </c>
      <c r="C27" s="447" t="s">
        <v>10</v>
      </c>
      <c r="D27" s="447" t="s">
        <v>9</v>
      </c>
      <c r="E27" s="447" t="s">
        <v>10</v>
      </c>
      <c r="F27" s="447" t="s">
        <v>9</v>
      </c>
      <c r="G27" s="447" t="s">
        <v>10</v>
      </c>
      <c r="H27" s="447" t="s">
        <v>9</v>
      </c>
      <c r="I27" s="447" t="s">
        <v>10</v>
      </c>
      <c r="J27" s="447" t="s">
        <v>9</v>
      </c>
      <c r="K27" s="447" t="s">
        <v>10</v>
      </c>
      <c r="L27" s="447" t="s">
        <v>9</v>
      </c>
      <c r="M27" s="447" t="s">
        <v>10</v>
      </c>
      <c r="N27" s="447" t="s">
        <v>9</v>
      </c>
      <c r="O27" s="447" t="s">
        <v>10</v>
      </c>
      <c r="P27" s="447" t="s">
        <v>9</v>
      </c>
      <c r="Q27" s="447" t="s">
        <v>10</v>
      </c>
      <c r="R27" s="447" t="s">
        <v>9</v>
      </c>
      <c r="S27" s="447" t="s">
        <v>10</v>
      </c>
      <c r="T27" s="447" t="s">
        <v>9</v>
      </c>
      <c r="U27" s="447" t="s">
        <v>10</v>
      </c>
      <c r="V27" s="447" t="s">
        <v>9</v>
      </c>
      <c r="W27" s="447" t="s">
        <v>10</v>
      </c>
      <c r="X27" s="447" t="s">
        <v>9</v>
      </c>
      <c r="Y27" s="447" t="s">
        <v>10</v>
      </c>
      <c r="Z27" s="447" t="s">
        <v>9</v>
      </c>
      <c r="AA27" s="447" t="s">
        <v>10</v>
      </c>
      <c r="AB27" s="447" t="s">
        <v>11</v>
      </c>
      <c r="AC27" s="762"/>
    </row>
    <row r="28" spans="1:37" ht="30" customHeight="1" thickBot="1">
      <c r="A28" s="190"/>
      <c r="B28" s="307" t="s">
        <v>347</v>
      </c>
      <c r="C28" s="307" t="s">
        <v>348</v>
      </c>
      <c r="D28" s="307" t="s">
        <v>347</v>
      </c>
      <c r="E28" s="307" t="s">
        <v>348</v>
      </c>
      <c r="F28" s="307" t="s">
        <v>347</v>
      </c>
      <c r="G28" s="307" t="s">
        <v>348</v>
      </c>
      <c r="H28" s="307" t="s">
        <v>347</v>
      </c>
      <c r="I28" s="307" t="s">
        <v>348</v>
      </c>
      <c r="J28" s="307" t="s">
        <v>347</v>
      </c>
      <c r="K28" s="307" t="s">
        <v>348</v>
      </c>
      <c r="L28" s="307" t="s">
        <v>347</v>
      </c>
      <c r="M28" s="307" t="s">
        <v>348</v>
      </c>
      <c r="N28" s="307" t="s">
        <v>347</v>
      </c>
      <c r="O28" s="307" t="s">
        <v>348</v>
      </c>
      <c r="P28" s="307" t="s">
        <v>347</v>
      </c>
      <c r="Q28" s="307" t="s">
        <v>348</v>
      </c>
      <c r="R28" s="307" t="s">
        <v>347</v>
      </c>
      <c r="S28" s="307" t="s">
        <v>348</v>
      </c>
      <c r="T28" s="307" t="s">
        <v>347</v>
      </c>
      <c r="U28" s="307" t="s">
        <v>348</v>
      </c>
      <c r="V28" s="307" t="s">
        <v>347</v>
      </c>
      <c r="W28" s="307" t="s">
        <v>348</v>
      </c>
      <c r="X28" s="307" t="s">
        <v>347</v>
      </c>
      <c r="Y28" s="307" t="s">
        <v>348</v>
      </c>
      <c r="Z28" s="307" t="s">
        <v>347</v>
      </c>
      <c r="AA28" s="307" t="s">
        <v>348</v>
      </c>
      <c r="AB28" s="307" t="s">
        <v>393</v>
      </c>
      <c r="AC28" s="763"/>
    </row>
    <row r="29" spans="1:37" ht="30" customHeight="1" thickTop="1">
      <c r="A29" s="196" t="s">
        <v>150</v>
      </c>
      <c r="B29" s="510">
        <v>0</v>
      </c>
      <c r="C29" s="510">
        <v>0</v>
      </c>
      <c r="D29" s="510">
        <v>0</v>
      </c>
      <c r="E29" s="510">
        <v>0</v>
      </c>
      <c r="F29" s="510">
        <v>0</v>
      </c>
      <c r="G29" s="510">
        <v>0</v>
      </c>
      <c r="H29" s="510">
        <v>0</v>
      </c>
      <c r="I29" s="510">
        <v>0</v>
      </c>
      <c r="J29" s="510">
        <v>0</v>
      </c>
      <c r="K29" s="510">
        <v>0</v>
      </c>
      <c r="L29" s="510">
        <v>0</v>
      </c>
      <c r="M29" s="510">
        <v>0</v>
      </c>
      <c r="N29" s="510">
        <v>0</v>
      </c>
      <c r="O29" s="510">
        <v>0</v>
      </c>
      <c r="P29" s="510">
        <v>0</v>
      </c>
      <c r="Q29" s="510">
        <v>0</v>
      </c>
      <c r="R29" s="510">
        <v>0</v>
      </c>
      <c r="S29" s="510">
        <v>0</v>
      </c>
      <c r="T29" s="510">
        <v>3</v>
      </c>
      <c r="U29" s="510">
        <v>0</v>
      </c>
      <c r="V29" s="510">
        <v>1</v>
      </c>
      <c r="W29" s="510">
        <v>0</v>
      </c>
      <c r="X29" s="510">
        <v>1</v>
      </c>
      <c r="Y29" s="510">
        <v>0</v>
      </c>
      <c r="Z29" s="510">
        <f t="shared" ref="Z29:AA33" si="3">SUM(X29,V29,T29,R29,P29,N29,L29,J29,H29,F29,D29,B29)</f>
        <v>5</v>
      </c>
      <c r="AA29" s="510">
        <f t="shared" si="3"/>
        <v>0</v>
      </c>
      <c r="AB29" s="521">
        <f t="shared" ref="AB29:AB34" si="4">SUM(Z29:AA29)</f>
        <v>5</v>
      </c>
      <c r="AC29" s="519" t="s">
        <v>539</v>
      </c>
    </row>
    <row r="30" spans="1:37" ht="30" customHeight="1">
      <c r="A30" s="193" t="s">
        <v>227</v>
      </c>
      <c r="B30" s="511">
        <v>0</v>
      </c>
      <c r="C30" s="511">
        <v>0</v>
      </c>
      <c r="D30" s="511">
        <v>0</v>
      </c>
      <c r="E30" s="511">
        <v>0</v>
      </c>
      <c r="F30" s="511">
        <v>0</v>
      </c>
      <c r="G30" s="511">
        <v>0</v>
      </c>
      <c r="H30" s="511">
        <v>0</v>
      </c>
      <c r="I30" s="511">
        <v>0</v>
      </c>
      <c r="J30" s="511">
        <v>0</v>
      </c>
      <c r="K30" s="511">
        <v>0</v>
      </c>
      <c r="L30" s="511">
        <v>0</v>
      </c>
      <c r="M30" s="511">
        <v>0</v>
      </c>
      <c r="N30" s="511">
        <v>0</v>
      </c>
      <c r="O30" s="511">
        <v>0</v>
      </c>
      <c r="P30" s="511">
        <v>0</v>
      </c>
      <c r="Q30" s="511">
        <v>0</v>
      </c>
      <c r="R30" s="511">
        <v>0</v>
      </c>
      <c r="S30" s="511">
        <v>1</v>
      </c>
      <c r="T30" s="511">
        <v>0</v>
      </c>
      <c r="U30" s="511">
        <v>0</v>
      </c>
      <c r="V30" s="511">
        <v>1</v>
      </c>
      <c r="W30" s="511">
        <v>0</v>
      </c>
      <c r="X30" s="511">
        <v>0</v>
      </c>
      <c r="Y30" s="511">
        <v>0</v>
      </c>
      <c r="Z30" s="511">
        <f t="shared" si="3"/>
        <v>1</v>
      </c>
      <c r="AA30" s="511">
        <f t="shared" si="3"/>
        <v>1</v>
      </c>
      <c r="AB30" s="522">
        <f t="shared" si="4"/>
        <v>2</v>
      </c>
      <c r="AC30" s="514" t="s">
        <v>556</v>
      </c>
      <c r="AK30" s="388"/>
    </row>
    <row r="31" spans="1:37" ht="30" customHeight="1">
      <c r="A31" s="193" t="s">
        <v>228</v>
      </c>
      <c r="B31" s="511">
        <v>0</v>
      </c>
      <c r="C31" s="511">
        <v>0</v>
      </c>
      <c r="D31" s="511">
        <v>0</v>
      </c>
      <c r="E31" s="511">
        <v>0</v>
      </c>
      <c r="F31" s="511">
        <v>0</v>
      </c>
      <c r="G31" s="511">
        <v>0</v>
      </c>
      <c r="H31" s="511">
        <v>0</v>
      </c>
      <c r="I31" s="511">
        <v>0</v>
      </c>
      <c r="J31" s="511">
        <v>0</v>
      </c>
      <c r="K31" s="511">
        <v>0</v>
      </c>
      <c r="L31" s="511">
        <v>0</v>
      </c>
      <c r="M31" s="511">
        <v>0</v>
      </c>
      <c r="N31" s="511">
        <v>0</v>
      </c>
      <c r="O31" s="511">
        <v>0</v>
      </c>
      <c r="P31" s="511">
        <v>0</v>
      </c>
      <c r="Q31" s="511">
        <v>0</v>
      </c>
      <c r="R31" s="511">
        <v>0</v>
      </c>
      <c r="S31" s="511">
        <v>0</v>
      </c>
      <c r="T31" s="511">
        <v>0</v>
      </c>
      <c r="U31" s="511">
        <v>0</v>
      </c>
      <c r="V31" s="511">
        <v>0</v>
      </c>
      <c r="W31" s="511">
        <v>0</v>
      </c>
      <c r="X31" s="511">
        <v>0</v>
      </c>
      <c r="Y31" s="511">
        <v>0</v>
      </c>
      <c r="Z31" s="511">
        <f t="shared" si="3"/>
        <v>0</v>
      </c>
      <c r="AA31" s="511">
        <f t="shared" si="3"/>
        <v>0</v>
      </c>
      <c r="AB31" s="522">
        <f t="shared" si="4"/>
        <v>0</v>
      </c>
      <c r="AC31" s="514" t="s">
        <v>546</v>
      </c>
    </row>
    <row r="32" spans="1:37" ht="30" customHeight="1">
      <c r="A32" s="193" t="s">
        <v>229</v>
      </c>
      <c r="B32" s="511">
        <v>0</v>
      </c>
      <c r="C32" s="511">
        <v>0</v>
      </c>
      <c r="D32" s="511">
        <v>0</v>
      </c>
      <c r="E32" s="511">
        <v>0</v>
      </c>
      <c r="F32" s="511">
        <v>0</v>
      </c>
      <c r="G32" s="511">
        <v>0</v>
      </c>
      <c r="H32" s="511">
        <v>0</v>
      </c>
      <c r="I32" s="511">
        <v>0</v>
      </c>
      <c r="J32" s="511">
        <v>0</v>
      </c>
      <c r="K32" s="511">
        <v>0</v>
      </c>
      <c r="L32" s="511">
        <v>0</v>
      </c>
      <c r="M32" s="511">
        <v>0</v>
      </c>
      <c r="N32" s="511">
        <v>0</v>
      </c>
      <c r="O32" s="511">
        <v>0</v>
      </c>
      <c r="P32" s="511">
        <v>5</v>
      </c>
      <c r="Q32" s="511">
        <v>0</v>
      </c>
      <c r="R32" s="511">
        <v>0</v>
      </c>
      <c r="S32" s="511">
        <v>3</v>
      </c>
      <c r="T32" s="511">
        <v>0</v>
      </c>
      <c r="U32" s="511">
        <v>1</v>
      </c>
      <c r="V32" s="511">
        <v>0</v>
      </c>
      <c r="W32" s="511">
        <v>0</v>
      </c>
      <c r="X32" s="511">
        <v>0</v>
      </c>
      <c r="Y32" s="511">
        <v>0</v>
      </c>
      <c r="Z32" s="511">
        <f t="shared" si="3"/>
        <v>5</v>
      </c>
      <c r="AA32" s="511">
        <f t="shared" si="3"/>
        <v>4</v>
      </c>
      <c r="AB32" s="522">
        <f t="shared" si="4"/>
        <v>9</v>
      </c>
      <c r="AC32" s="514" t="s">
        <v>542</v>
      </c>
    </row>
    <row r="33" spans="1:29" ht="30" customHeight="1">
      <c r="A33" s="215" t="s">
        <v>226</v>
      </c>
      <c r="B33" s="246">
        <v>0</v>
      </c>
      <c r="C33" s="246">
        <v>0</v>
      </c>
      <c r="D33" s="246">
        <v>0</v>
      </c>
      <c r="E33" s="246">
        <v>0</v>
      </c>
      <c r="F33" s="511">
        <v>0</v>
      </c>
      <c r="G33" s="511">
        <v>0</v>
      </c>
      <c r="H33" s="511">
        <v>0</v>
      </c>
      <c r="I33" s="511">
        <v>0</v>
      </c>
      <c r="J33" s="511">
        <v>0</v>
      </c>
      <c r="K33" s="511">
        <v>1</v>
      </c>
      <c r="L33" s="511">
        <v>0</v>
      </c>
      <c r="M33" s="511">
        <v>0</v>
      </c>
      <c r="N33" s="246">
        <v>0</v>
      </c>
      <c r="O33" s="246">
        <v>0</v>
      </c>
      <c r="P33" s="246">
        <v>0</v>
      </c>
      <c r="Q33" s="246">
        <v>0</v>
      </c>
      <c r="R33" s="246">
        <v>1</v>
      </c>
      <c r="S33" s="246">
        <v>0</v>
      </c>
      <c r="T33" s="246">
        <v>0</v>
      </c>
      <c r="U33" s="246">
        <v>1</v>
      </c>
      <c r="V33" s="246">
        <v>0</v>
      </c>
      <c r="W33" s="246">
        <v>0</v>
      </c>
      <c r="X33" s="246">
        <v>0</v>
      </c>
      <c r="Y33" s="246">
        <v>0</v>
      </c>
      <c r="Z33" s="511">
        <f t="shared" si="3"/>
        <v>1</v>
      </c>
      <c r="AA33" s="511">
        <f t="shared" si="3"/>
        <v>2</v>
      </c>
      <c r="AB33" s="501">
        <f t="shared" si="4"/>
        <v>3</v>
      </c>
      <c r="AC33" s="514" t="s">
        <v>540</v>
      </c>
    </row>
    <row r="34" spans="1:29" ht="30" customHeight="1">
      <c r="A34" s="215" t="s">
        <v>173</v>
      </c>
      <c r="B34" s="246">
        <v>0</v>
      </c>
      <c r="C34" s="246">
        <v>0</v>
      </c>
      <c r="D34" s="246">
        <v>6</v>
      </c>
      <c r="E34" s="246">
        <v>4</v>
      </c>
      <c r="F34" s="511">
        <v>23</v>
      </c>
      <c r="G34" s="511">
        <v>9</v>
      </c>
      <c r="H34" s="511">
        <v>23</v>
      </c>
      <c r="I34" s="511">
        <v>13</v>
      </c>
      <c r="J34" s="511">
        <v>21</v>
      </c>
      <c r="K34" s="511">
        <v>5</v>
      </c>
      <c r="L34" s="511">
        <v>3</v>
      </c>
      <c r="M34" s="511">
        <v>0</v>
      </c>
      <c r="N34" s="246">
        <v>0</v>
      </c>
      <c r="O34" s="246">
        <v>0</v>
      </c>
      <c r="P34" s="246">
        <v>0</v>
      </c>
      <c r="Q34" s="246">
        <v>0</v>
      </c>
      <c r="R34" s="246">
        <v>0</v>
      </c>
      <c r="S34" s="246">
        <v>0</v>
      </c>
      <c r="T34" s="246">
        <v>0</v>
      </c>
      <c r="U34" s="246">
        <v>0</v>
      </c>
      <c r="V34" s="246">
        <v>0</v>
      </c>
      <c r="W34" s="246">
        <v>0</v>
      </c>
      <c r="X34" s="246">
        <v>0</v>
      </c>
      <c r="Y34" s="246"/>
      <c r="Z34" s="511">
        <f>SUM(X34,V34,T34,R34,P34,N34,L34,J34,H34,F34,D34,B34)</f>
        <v>76</v>
      </c>
      <c r="AA34" s="511">
        <f>SUM(Y34,W34,U34,S34,Q34,O34,M34,K34,I34,G34,E34,C34)</f>
        <v>31</v>
      </c>
      <c r="AB34" s="501">
        <f t="shared" si="4"/>
        <v>107</v>
      </c>
      <c r="AC34" s="514" t="s">
        <v>557</v>
      </c>
    </row>
    <row r="35" spans="1:29" ht="30" customHeight="1">
      <c r="A35" s="202" t="s">
        <v>174</v>
      </c>
      <c r="B35" s="246">
        <v>0</v>
      </c>
      <c r="C35" s="246">
        <v>0</v>
      </c>
      <c r="D35" s="246">
        <v>0</v>
      </c>
      <c r="E35" s="246">
        <v>0</v>
      </c>
      <c r="F35" s="246">
        <v>0</v>
      </c>
      <c r="G35" s="246">
        <v>0</v>
      </c>
      <c r="H35" s="246">
        <v>5</v>
      </c>
      <c r="I35" s="246">
        <v>0</v>
      </c>
      <c r="J35" s="511">
        <v>0</v>
      </c>
      <c r="K35" s="511">
        <v>0</v>
      </c>
      <c r="L35" s="511">
        <v>0</v>
      </c>
      <c r="M35" s="511">
        <v>1</v>
      </c>
      <c r="N35" s="246">
        <v>0</v>
      </c>
      <c r="O35" s="246">
        <v>0</v>
      </c>
      <c r="P35" s="246">
        <v>0</v>
      </c>
      <c r="Q35" s="246">
        <v>0</v>
      </c>
      <c r="R35" s="246">
        <v>0</v>
      </c>
      <c r="S35" s="246">
        <v>0</v>
      </c>
      <c r="T35" s="246">
        <v>1</v>
      </c>
      <c r="U35" s="246">
        <v>0</v>
      </c>
      <c r="V35" s="246">
        <v>0</v>
      </c>
      <c r="W35" s="246">
        <v>0</v>
      </c>
      <c r="X35" s="246">
        <v>0</v>
      </c>
      <c r="Y35" s="246">
        <v>0</v>
      </c>
      <c r="Z35" s="511">
        <f t="shared" ref="Z35:Z43" si="5">SUM(X35,V35,T35,R35,P35,N35,L35,J35,H35,F35,D35,B35)</f>
        <v>6</v>
      </c>
      <c r="AA35" s="511">
        <f t="shared" ref="AA35:AA43" si="6">SUM(Y35,W35,U35,S35,Q35,O35,M35,K35,I35,G35,E35,C35)</f>
        <v>1</v>
      </c>
      <c r="AB35" s="501">
        <f t="shared" ref="AB35:AB43" si="7">SUM(Z35:AA35)</f>
        <v>7</v>
      </c>
      <c r="AC35" s="514" t="s">
        <v>558</v>
      </c>
    </row>
    <row r="36" spans="1:29" s="36" customFormat="1" ht="30" customHeight="1">
      <c r="A36" s="202" t="s">
        <v>153</v>
      </c>
      <c r="B36" s="246">
        <v>0</v>
      </c>
      <c r="C36" s="246">
        <v>0</v>
      </c>
      <c r="D36" s="246">
        <v>20</v>
      </c>
      <c r="E36" s="246">
        <v>20</v>
      </c>
      <c r="F36" s="246">
        <v>154</v>
      </c>
      <c r="G36" s="246">
        <v>141</v>
      </c>
      <c r="H36" s="246">
        <v>166</v>
      </c>
      <c r="I36" s="246">
        <v>105</v>
      </c>
      <c r="J36" s="511">
        <v>105</v>
      </c>
      <c r="K36" s="511">
        <v>82</v>
      </c>
      <c r="L36" s="511">
        <v>13</v>
      </c>
      <c r="M36" s="511">
        <v>17</v>
      </c>
      <c r="N36" s="246">
        <v>8</v>
      </c>
      <c r="O36" s="246">
        <v>3</v>
      </c>
      <c r="P36" s="246">
        <v>5</v>
      </c>
      <c r="Q36" s="246">
        <v>24</v>
      </c>
      <c r="R36" s="246">
        <v>10</v>
      </c>
      <c r="S36" s="246">
        <v>21</v>
      </c>
      <c r="T36" s="246">
        <v>10</v>
      </c>
      <c r="U36" s="246">
        <v>18</v>
      </c>
      <c r="V36" s="246">
        <v>1</v>
      </c>
      <c r="W36" s="246">
        <v>1</v>
      </c>
      <c r="X36" s="246">
        <v>0</v>
      </c>
      <c r="Y36" s="246">
        <v>0</v>
      </c>
      <c r="Z36" s="511">
        <f t="shared" si="5"/>
        <v>492</v>
      </c>
      <c r="AA36" s="511">
        <f t="shared" si="6"/>
        <v>432</v>
      </c>
      <c r="AB36" s="501">
        <f t="shared" si="7"/>
        <v>924</v>
      </c>
      <c r="AC36" s="514" t="s">
        <v>543</v>
      </c>
    </row>
    <row r="37" spans="1:29" ht="30" customHeight="1">
      <c r="A37" s="202" t="s">
        <v>175</v>
      </c>
      <c r="B37" s="246">
        <v>0</v>
      </c>
      <c r="C37" s="246">
        <v>0</v>
      </c>
      <c r="D37" s="246">
        <v>4</v>
      </c>
      <c r="E37" s="246">
        <v>1</v>
      </c>
      <c r="F37" s="246">
        <v>21</v>
      </c>
      <c r="G37" s="246">
        <v>16</v>
      </c>
      <c r="H37" s="246">
        <v>25</v>
      </c>
      <c r="I37" s="246">
        <v>19</v>
      </c>
      <c r="J37" s="511">
        <v>25</v>
      </c>
      <c r="K37" s="511">
        <v>11</v>
      </c>
      <c r="L37" s="511">
        <v>4</v>
      </c>
      <c r="M37" s="511">
        <v>4</v>
      </c>
      <c r="N37" s="246">
        <v>0</v>
      </c>
      <c r="O37" s="246">
        <v>2</v>
      </c>
      <c r="P37" s="246">
        <v>0</v>
      </c>
      <c r="Q37" s="246">
        <v>0</v>
      </c>
      <c r="R37" s="246">
        <v>0</v>
      </c>
      <c r="S37" s="246">
        <v>1</v>
      </c>
      <c r="T37" s="246">
        <v>0</v>
      </c>
      <c r="U37" s="246">
        <v>1</v>
      </c>
      <c r="V37" s="246">
        <v>0</v>
      </c>
      <c r="W37" s="246">
        <v>0</v>
      </c>
      <c r="X37" s="246">
        <v>0</v>
      </c>
      <c r="Y37" s="246">
        <v>0</v>
      </c>
      <c r="Z37" s="511">
        <f t="shared" si="5"/>
        <v>79</v>
      </c>
      <c r="AA37" s="511">
        <f t="shared" si="6"/>
        <v>55</v>
      </c>
      <c r="AB37" s="501">
        <f t="shared" si="7"/>
        <v>134</v>
      </c>
      <c r="AC37" s="514" t="s">
        <v>559</v>
      </c>
    </row>
    <row r="38" spans="1:29" ht="30" customHeight="1">
      <c r="A38" s="215" t="s">
        <v>176</v>
      </c>
      <c r="B38" s="246">
        <v>0</v>
      </c>
      <c r="C38" s="246">
        <v>0</v>
      </c>
      <c r="D38" s="246">
        <v>0</v>
      </c>
      <c r="E38" s="246">
        <v>1</v>
      </c>
      <c r="F38" s="246">
        <v>12</v>
      </c>
      <c r="G38" s="246">
        <v>7</v>
      </c>
      <c r="H38" s="246">
        <v>24</v>
      </c>
      <c r="I38" s="246">
        <v>10</v>
      </c>
      <c r="J38" s="511">
        <v>12</v>
      </c>
      <c r="K38" s="511">
        <v>7</v>
      </c>
      <c r="L38" s="246">
        <v>5</v>
      </c>
      <c r="M38" s="246">
        <v>6</v>
      </c>
      <c r="N38" s="246">
        <v>1</v>
      </c>
      <c r="O38" s="246">
        <v>1</v>
      </c>
      <c r="P38" s="246">
        <v>0</v>
      </c>
      <c r="Q38" s="246">
        <v>2</v>
      </c>
      <c r="R38" s="246">
        <v>0</v>
      </c>
      <c r="S38" s="246">
        <v>1</v>
      </c>
      <c r="T38" s="246">
        <v>1</v>
      </c>
      <c r="U38" s="246">
        <v>0</v>
      </c>
      <c r="V38" s="246">
        <v>0</v>
      </c>
      <c r="W38" s="246">
        <v>0</v>
      </c>
      <c r="X38" s="246">
        <v>0</v>
      </c>
      <c r="Y38" s="246">
        <v>0</v>
      </c>
      <c r="Z38" s="511">
        <f t="shared" si="5"/>
        <v>55</v>
      </c>
      <c r="AA38" s="511">
        <f t="shared" si="6"/>
        <v>35</v>
      </c>
      <c r="AB38" s="501">
        <f t="shared" si="7"/>
        <v>90</v>
      </c>
      <c r="AC38" s="514" t="s">
        <v>560</v>
      </c>
    </row>
    <row r="39" spans="1:29" ht="30" customHeight="1">
      <c r="A39" s="215" t="s">
        <v>177</v>
      </c>
      <c r="B39" s="246">
        <v>0</v>
      </c>
      <c r="C39" s="246">
        <v>0</v>
      </c>
      <c r="D39" s="246">
        <v>8</v>
      </c>
      <c r="E39" s="246">
        <v>3</v>
      </c>
      <c r="F39" s="246">
        <v>58</v>
      </c>
      <c r="G39" s="246">
        <v>54</v>
      </c>
      <c r="H39" s="246">
        <v>65</v>
      </c>
      <c r="I39" s="246">
        <v>34</v>
      </c>
      <c r="J39" s="246">
        <v>29</v>
      </c>
      <c r="K39" s="246">
        <v>32</v>
      </c>
      <c r="L39" s="246">
        <v>16</v>
      </c>
      <c r="M39" s="246">
        <v>5</v>
      </c>
      <c r="N39" s="246">
        <v>0</v>
      </c>
      <c r="O39" s="246">
        <v>0</v>
      </c>
      <c r="P39" s="246">
        <v>0</v>
      </c>
      <c r="Q39" s="246">
        <v>2</v>
      </c>
      <c r="R39" s="246">
        <v>1</v>
      </c>
      <c r="S39" s="246">
        <v>0</v>
      </c>
      <c r="T39" s="246">
        <v>0</v>
      </c>
      <c r="U39" s="246">
        <v>1</v>
      </c>
      <c r="V39" s="246">
        <v>0</v>
      </c>
      <c r="W39" s="246">
        <v>0</v>
      </c>
      <c r="X39" s="246">
        <v>0</v>
      </c>
      <c r="Y39" s="246">
        <v>0</v>
      </c>
      <c r="Z39" s="511">
        <f t="shared" si="5"/>
        <v>177</v>
      </c>
      <c r="AA39" s="511">
        <f t="shared" si="6"/>
        <v>131</v>
      </c>
      <c r="AB39" s="501">
        <f t="shared" si="7"/>
        <v>308</v>
      </c>
      <c r="AC39" s="514" t="s">
        <v>561</v>
      </c>
    </row>
    <row r="40" spans="1:29" ht="30" customHeight="1">
      <c r="A40" s="215" t="s">
        <v>154</v>
      </c>
      <c r="B40" s="246">
        <v>0</v>
      </c>
      <c r="C40" s="246">
        <v>0</v>
      </c>
      <c r="D40" s="246">
        <v>0</v>
      </c>
      <c r="E40" s="246">
        <v>1</v>
      </c>
      <c r="F40" s="246">
        <v>20</v>
      </c>
      <c r="G40" s="246">
        <v>15</v>
      </c>
      <c r="H40" s="246">
        <v>24</v>
      </c>
      <c r="I40" s="246">
        <v>14</v>
      </c>
      <c r="J40" s="246">
        <v>18</v>
      </c>
      <c r="K40" s="246">
        <v>6</v>
      </c>
      <c r="L40" s="246">
        <v>0</v>
      </c>
      <c r="M40" s="246">
        <v>0</v>
      </c>
      <c r="N40" s="246">
        <v>0</v>
      </c>
      <c r="O40" s="246">
        <v>0</v>
      </c>
      <c r="P40" s="246">
        <v>0</v>
      </c>
      <c r="Q40" s="246">
        <v>0</v>
      </c>
      <c r="R40" s="246">
        <v>1</v>
      </c>
      <c r="S40" s="246">
        <v>1</v>
      </c>
      <c r="T40" s="246">
        <v>0</v>
      </c>
      <c r="U40" s="246">
        <v>0</v>
      </c>
      <c r="V40" s="246">
        <v>0</v>
      </c>
      <c r="W40" s="246"/>
      <c r="X40" s="246">
        <v>0</v>
      </c>
      <c r="Y40" s="246">
        <v>0</v>
      </c>
      <c r="Z40" s="511">
        <f t="shared" si="5"/>
        <v>63</v>
      </c>
      <c r="AA40" s="511">
        <f t="shared" si="6"/>
        <v>37</v>
      </c>
      <c r="AB40" s="501">
        <f t="shared" si="7"/>
        <v>100</v>
      </c>
      <c r="AC40" s="514" t="s">
        <v>544</v>
      </c>
    </row>
    <row r="41" spans="1:29" ht="30" customHeight="1">
      <c r="A41" s="215" t="s">
        <v>656</v>
      </c>
      <c r="B41" s="246">
        <v>0</v>
      </c>
      <c r="C41" s="246">
        <v>0</v>
      </c>
      <c r="D41" s="246">
        <v>0</v>
      </c>
      <c r="E41" s="246">
        <v>0</v>
      </c>
      <c r="F41" s="246">
        <v>1</v>
      </c>
      <c r="G41" s="246">
        <v>0</v>
      </c>
      <c r="H41" s="246">
        <v>0</v>
      </c>
      <c r="I41" s="246">
        <v>0</v>
      </c>
      <c r="J41" s="246">
        <v>2</v>
      </c>
      <c r="K41" s="246">
        <v>0</v>
      </c>
      <c r="L41" s="246">
        <v>1</v>
      </c>
      <c r="M41" s="246">
        <v>0</v>
      </c>
      <c r="N41" s="246">
        <v>0</v>
      </c>
      <c r="O41" s="246">
        <v>0</v>
      </c>
      <c r="P41" s="246">
        <v>0</v>
      </c>
      <c r="Q41" s="246">
        <v>0</v>
      </c>
      <c r="R41" s="246">
        <v>0</v>
      </c>
      <c r="S41" s="246">
        <v>0</v>
      </c>
      <c r="T41" s="246">
        <v>0</v>
      </c>
      <c r="U41" s="246">
        <v>0</v>
      </c>
      <c r="V41" s="246">
        <v>0</v>
      </c>
      <c r="W41" s="246">
        <v>0</v>
      </c>
      <c r="X41" s="246">
        <v>0</v>
      </c>
      <c r="Y41" s="246">
        <v>0</v>
      </c>
      <c r="Z41" s="511">
        <f t="shared" si="5"/>
        <v>4</v>
      </c>
      <c r="AA41" s="511">
        <f t="shared" si="6"/>
        <v>0</v>
      </c>
      <c r="AB41" s="501">
        <f t="shared" si="7"/>
        <v>4</v>
      </c>
      <c r="AC41" s="514" t="s">
        <v>657</v>
      </c>
    </row>
    <row r="42" spans="1:29" ht="30" customHeight="1">
      <c r="A42" s="215" t="s">
        <v>155</v>
      </c>
      <c r="B42" s="246">
        <v>0</v>
      </c>
      <c r="C42" s="246">
        <v>0</v>
      </c>
      <c r="D42" s="246">
        <v>1</v>
      </c>
      <c r="E42" s="246">
        <v>0</v>
      </c>
      <c r="F42" s="246">
        <v>29</v>
      </c>
      <c r="G42" s="246">
        <v>13</v>
      </c>
      <c r="H42" s="246">
        <v>49</v>
      </c>
      <c r="I42" s="246">
        <v>14</v>
      </c>
      <c r="J42" s="246">
        <v>16</v>
      </c>
      <c r="K42" s="246">
        <v>5</v>
      </c>
      <c r="L42" s="246">
        <v>0</v>
      </c>
      <c r="M42" s="246">
        <v>0</v>
      </c>
      <c r="N42" s="246">
        <v>0</v>
      </c>
      <c r="O42" s="246">
        <v>0</v>
      </c>
      <c r="P42" s="246">
        <v>0</v>
      </c>
      <c r="Q42" s="246">
        <v>0</v>
      </c>
      <c r="R42" s="246">
        <v>0</v>
      </c>
      <c r="S42" s="246">
        <v>0</v>
      </c>
      <c r="T42" s="246">
        <v>0</v>
      </c>
      <c r="U42" s="246">
        <v>0</v>
      </c>
      <c r="V42" s="246">
        <v>1</v>
      </c>
      <c r="W42" s="246">
        <v>0</v>
      </c>
      <c r="X42" s="246">
        <v>0</v>
      </c>
      <c r="Y42" s="246">
        <v>0</v>
      </c>
      <c r="Z42" s="511">
        <f t="shared" si="5"/>
        <v>96</v>
      </c>
      <c r="AA42" s="511">
        <f t="shared" si="6"/>
        <v>32</v>
      </c>
      <c r="AB42" s="501">
        <f t="shared" si="7"/>
        <v>128</v>
      </c>
      <c r="AC42" s="520" t="s">
        <v>545</v>
      </c>
    </row>
    <row r="43" spans="1:29" ht="30" customHeight="1" thickBot="1">
      <c r="A43" s="218" t="s">
        <v>160</v>
      </c>
      <c r="B43" s="502">
        <v>0</v>
      </c>
      <c r="C43" s="502">
        <v>0</v>
      </c>
      <c r="D43" s="502">
        <v>9</v>
      </c>
      <c r="E43" s="502">
        <v>8</v>
      </c>
      <c r="F43" s="502">
        <v>67</v>
      </c>
      <c r="G43" s="502">
        <v>28</v>
      </c>
      <c r="H43" s="502">
        <v>73</v>
      </c>
      <c r="I43" s="502">
        <v>47</v>
      </c>
      <c r="J43" s="502">
        <v>99</v>
      </c>
      <c r="K43" s="502">
        <v>47</v>
      </c>
      <c r="L43" s="502">
        <v>15</v>
      </c>
      <c r="M43" s="502">
        <v>15</v>
      </c>
      <c r="N43" s="502">
        <v>4</v>
      </c>
      <c r="O43" s="502">
        <v>4</v>
      </c>
      <c r="P43" s="502">
        <v>0</v>
      </c>
      <c r="Q43" s="502">
        <v>4</v>
      </c>
      <c r="R43" s="502">
        <v>1</v>
      </c>
      <c r="S43" s="502">
        <v>3</v>
      </c>
      <c r="T43" s="502">
        <v>1</v>
      </c>
      <c r="U43" s="502">
        <v>0</v>
      </c>
      <c r="V43" s="502">
        <v>0</v>
      </c>
      <c r="W43" s="502">
        <v>0</v>
      </c>
      <c r="X43" s="502">
        <v>0</v>
      </c>
      <c r="Y43" s="502">
        <v>0</v>
      </c>
      <c r="Z43" s="523">
        <f t="shared" si="5"/>
        <v>269</v>
      </c>
      <c r="AA43" s="523">
        <f t="shared" si="6"/>
        <v>156</v>
      </c>
      <c r="AB43" s="524">
        <f t="shared" si="7"/>
        <v>425</v>
      </c>
      <c r="AC43" s="519" t="s">
        <v>362</v>
      </c>
    </row>
    <row r="44" spans="1:29" ht="30" customHeight="1" thickTop="1" thickBot="1">
      <c r="A44" s="216" t="s">
        <v>0</v>
      </c>
      <c r="B44" s="497">
        <f t="shared" ref="B44:AB44" si="8">SUM(B33:B43,B7:B32)</f>
        <v>0</v>
      </c>
      <c r="C44" s="497">
        <f t="shared" si="8"/>
        <v>0</v>
      </c>
      <c r="D44" s="497">
        <f t="shared" si="8"/>
        <v>67</v>
      </c>
      <c r="E44" s="497">
        <f t="shared" si="8"/>
        <v>49</v>
      </c>
      <c r="F44" s="497">
        <f t="shared" si="8"/>
        <v>578</v>
      </c>
      <c r="G44" s="497">
        <f t="shared" si="8"/>
        <v>386</v>
      </c>
      <c r="H44" s="497">
        <f t="shared" si="8"/>
        <v>689</v>
      </c>
      <c r="I44" s="497">
        <f t="shared" si="8"/>
        <v>360</v>
      </c>
      <c r="J44" s="497">
        <f t="shared" si="8"/>
        <v>499</v>
      </c>
      <c r="K44" s="497">
        <f t="shared" si="8"/>
        <v>276</v>
      </c>
      <c r="L44" s="497">
        <f t="shared" si="8"/>
        <v>91</v>
      </c>
      <c r="M44" s="497">
        <f t="shared" si="8"/>
        <v>63</v>
      </c>
      <c r="N44" s="497">
        <f t="shared" si="8"/>
        <v>19</v>
      </c>
      <c r="O44" s="497">
        <f t="shared" si="8"/>
        <v>12</v>
      </c>
      <c r="P44" s="497">
        <f t="shared" si="8"/>
        <v>15</v>
      </c>
      <c r="Q44" s="497">
        <f t="shared" si="8"/>
        <v>32</v>
      </c>
      <c r="R44" s="497">
        <f t="shared" si="8"/>
        <v>33</v>
      </c>
      <c r="S44" s="497">
        <f t="shared" si="8"/>
        <v>34</v>
      </c>
      <c r="T44" s="497">
        <f t="shared" si="8"/>
        <v>44</v>
      </c>
      <c r="U44" s="497">
        <f t="shared" si="8"/>
        <v>26</v>
      </c>
      <c r="V44" s="497">
        <f t="shared" si="8"/>
        <v>10</v>
      </c>
      <c r="W44" s="497">
        <f t="shared" si="8"/>
        <v>4</v>
      </c>
      <c r="X44" s="497">
        <f t="shared" si="8"/>
        <v>1</v>
      </c>
      <c r="Y44" s="497">
        <f t="shared" si="8"/>
        <v>0</v>
      </c>
      <c r="Z44" s="497">
        <f t="shared" si="8"/>
        <v>2046</v>
      </c>
      <c r="AA44" s="497">
        <f t="shared" si="8"/>
        <v>1242</v>
      </c>
      <c r="AB44" s="497">
        <f t="shared" si="8"/>
        <v>3288</v>
      </c>
      <c r="AC44" s="389" t="s">
        <v>329</v>
      </c>
    </row>
    <row r="45" spans="1:29" ht="24" customHeight="1" thickTop="1">
      <c r="A45" s="38"/>
      <c r="B45" s="38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</sheetData>
  <mergeCells count="34">
    <mergeCell ref="A26:A27"/>
    <mergeCell ref="J26:K26"/>
    <mergeCell ref="R26:S26"/>
    <mergeCell ref="L4:M4"/>
    <mergeCell ref="H4:I4"/>
    <mergeCell ref="D26:E26"/>
    <mergeCell ref="B26:C26"/>
    <mergeCell ref="P26:Q26"/>
    <mergeCell ref="F26:G26"/>
    <mergeCell ref="H26:I26"/>
    <mergeCell ref="N26:O26"/>
    <mergeCell ref="L26:M26"/>
    <mergeCell ref="D4:E4"/>
    <mergeCell ref="A1:AB1"/>
    <mergeCell ref="N4:O4"/>
    <mergeCell ref="P4:Q4"/>
    <mergeCell ref="R4:S4"/>
    <mergeCell ref="A4:A6"/>
    <mergeCell ref="F4:G4"/>
    <mergeCell ref="J4:K4"/>
    <mergeCell ref="A2:AC2"/>
    <mergeCell ref="V4:W4"/>
    <mergeCell ref="Z4:AB4"/>
    <mergeCell ref="T4:U4"/>
    <mergeCell ref="B4:C4"/>
    <mergeCell ref="A3:AB3"/>
    <mergeCell ref="AC4:AC6"/>
    <mergeCell ref="X4:Y4"/>
    <mergeCell ref="V26:W26"/>
    <mergeCell ref="X26:Y26"/>
    <mergeCell ref="T26:U26"/>
    <mergeCell ref="AB25:AC25"/>
    <mergeCell ref="AC26:AC28"/>
    <mergeCell ref="Z26:AB26"/>
  </mergeCells>
  <phoneticPr fontId="2" type="noConversion"/>
  <printOptions horizontalCentered="1"/>
  <pageMargins left="1" right="1" top="1" bottom="1" header="1" footer="1"/>
  <pageSetup paperSize="9" scale="65" firstPageNumber="49" orientation="landscape" useFirstPageNumber="1" r:id="rId1"/>
  <headerFooter alignWithMargins="0">
    <oddFooter>&amp;C&amp;12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S19"/>
  <sheetViews>
    <sheetView rightToLeft="1" view="pageBreakPreview" zoomScale="60" zoomScaleNormal="75" workbookViewId="0">
      <selection activeCell="B5" sqref="B5:P5"/>
    </sheetView>
  </sheetViews>
  <sheetFormatPr defaultRowHeight="12.75"/>
  <cols>
    <col min="1" max="1" width="15.140625" style="19" customWidth="1"/>
    <col min="2" max="2" width="8.140625" style="19" customWidth="1"/>
    <col min="3" max="3" width="8" style="19" customWidth="1"/>
    <col min="4" max="4" width="9" style="19" customWidth="1"/>
    <col min="5" max="5" width="8.28515625" style="19" customWidth="1"/>
    <col min="6" max="6" width="8.42578125" style="19" customWidth="1"/>
    <col min="7" max="7" width="9.140625" style="19" customWidth="1"/>
    <col min="8" max="8" width="8.42578125" style="19" customWidth="1"/>
    <col min="9" max="9" width="9.140625" style="19" customWidth="1"/>
    <col min="10" max="10" width="10.140625" style="19" customWidth="1"/>
    <col min="11" max="11" width="9" style="19" customWidth="1"/>
    <col min="12" max="14" width="10.140625" style="19" customWidth="1"/>
    <col min="15" max="15" width="20.42578125" style="19" customWidth="1"/>
    <col min="16" max="16384" width="9.140625" style="19"/>
  </cols>
  <sheetData>
    <row r="1" spans="1:19" s="32" customFormat="1" ht="27.75" customHeight="1">
      <c r="A1" s="548" t="s">
        <v>635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31"/>
      <c r="Q1" s="30"/>
      <c r="R1" s="30"/>
      <c r="S1" s="30"/>
    </row>
    <row r="2" spans="1:19" s="32" customFormat="1" ht="44.25" customHeight="1">
      <c r="A2" s="605" t="s">
        <v>636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31"/>
      <c r="Q2" s="30"/>
      <c r="R2" s="30"/>
      <c r="S2" s="30"/>
    </row>
    <row r="3" spans="1:19" s="32" customFormat="1" ht="24.95" customHeight="1" thickBot="1">
      <c r="A3" s="797" t="s">
        <v>303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469" t="s">
        <v>477</v>
      </c>
      <c r="P3" s="31"/>
      <c r="Q3" s="30"/>
      <c r="R3" s="30"/>
      <c r="S3" s="30"/>
    </row>
    <row r="4" spans="1:19" ht="24.75" customHeight="1" thickTop="1">
      <c r="A4" s="798" t="s">
        <v>178</v>
      </c>
      <c r="B4" s="613" t="s">
        <v>179</v>
      </c>
      <c r="C4" s="613"/>
      <c r="D4" s="613" t="s">
        <v>180</v>
      </c>
      <c r="E4" s="613"/>
      <c r="F4" s="613" t="s">
        <v>181</v>
      </c>
      <c r="G4" s="613"/>
      <c r="H4" s="613" t="s">
        <v>182</v>
      </c>
      <c r="I4" s="613"/>
      <c r="J4" s="613" t="s">
        <v>183</v>
      </c>
      <c r="K4" s="613"/>
      <c r="L4" s="613" t="s">
        <v>825</v>
      </c>
      <c r="M4" s="613"/>
      <c r="N4" s="613"/>
      <c r="O4" s="801" t="s">
        <v>467</v>
      </c>
    </row>
    <row r="5" spans="1:19" ht="26.25" customHeight="1">
      <c r="A5" s="799"/>
      <c r="B5" s="475" t="s">
        <v>9</v>
      </c>
      <c r="C5" s="475" t="s">
        <v>10</v>
      </c>
      <c r="D5" s="475" t="s">
        <v>9</v>
      </c>
      <c r="E5" s="475" t="s">
        <v>10</v>
      </c>
      <c r="F5" s="475" t="s">
        <v>9</v>
      </c>
      <c r="G5" s="475" t="s">
        <v>10</v>
      </c>
      <c r="H5" s="475" t="s">
        <v>9</v>
      </c>
      <c r="I5" s="475" t="s">
        <v>10</v>
      </c>
      <c r="J5" s="475" t="s">
        <v>9</v>
      </c>
      <c r="K5" s="475" t="s">
        <v>10</v>
      </c>
      <c r="L5" s="475" t="s">
        <v>9</v>
      </c>
      <c r="M5" s="475" t="s">
        <v>10</v>
      </c>
      <c r="N5" s="485" t="s">
        <v>46</v>
      </c>
      <c r="O5" s="802"/>
    </row>
    <row r="6" spans="1:19" ht="30.75" customHeight="1" thickBot="1">
      <c r="A6" s="800"/>
      <c r="B6" s="306" t="s">
        <v>347</v>
      </c>
      <c r="C6" s="306" t="s">
        <v>348</v>
      </c>
      <c r="D6" s="306" t="s">
        <v>347</v>
      </c>
      <c r="E6" s="306" t="s">
        <v>348</v>
      </c>
      <c r="F6" s="306" t="s">
        <v>347</v>
      </c>
      <c r="G6" s="306" t="s">
        <v>348</v>
      </c>
      <c r="H6" s="306" t="s">
        <v>347</v>
      </c>
      <c r="I6" s="306" t="s">
        <v>348</v>
      </c>
      <c r="J6" s="306" t="s">
        <v>347</v>
      </c>
      <c r="K6" s="306" t="s">
        <v>348</v>
      </c>
      <c r="L6" s="306" t="s">
        <v>347</v>
      </c>
      <c r="M6" s="306" t="s">
        <v>348</v>
      </c>
      <c r="N6" s="306" t="s">
        <v>349</v>
      </c>
      <c r="O6" s="803"/>
    </row>
    <row r="7" spans="1:19" ht="28.5" customHeight="1" thickTop="1">
      <c r="A7" s="158" t="s">
        <v>184</v>
      </c>
      <c r="B7" s="107">
        <v>19</v>
      </c>
      <c r="C7" s="107">
        <v>13</v>
      </c>
      <c r="D7" s="107">
        <v>23</v>
      </c>
      <c r="E7" s="107">
        <v>80</v>
      </c>
      <c r="F7" s="107">
        <v>3</v>
      </c>
      <c r="G7" s="107">
        <v>1</v>
      </c>
      <c r="H7" s="107">
        <v>0</v>
      </c>
      <c r="I7" s="107">
        <v>0</v>
      </c>
      <c r="J7" s="107">
        <v>1</v>
      </c>
      <c r="K7" s="107">
        <v>0</v>
      </c>
      <c r="L7" s="107">
        <f>SUM(J7,H7,F7,D7,B7)</f>
        <v>46</v>
      </c>
      <c r="M7" s="107">
        <f>SUM(K7,I7,G7,E7,C7)</f>
        <v>94</v>
      </c>
      <c r="N7" s="107">
        <f>SUM(L7:M7)</f>
        <v>140</v>
      </c>
      <c r="O7" s="322" t="s">
        <v>468</v>
      </c>
    </row>
    <row r="8" spans="1:19" ht="25.5" customHeight="1">
      <c r="A8" s="157" t="s">
        <v>185</v>
      </c>
      <c r="B8" s="71">
        <v>13</v>
      </c>
      <c r="C8" s="71">
        <v>0</v>
      </c>
      <c r="D8" s="71">
        <v>19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f t="shared" ref="L8:L17" si="0">SUM(J8,H8,F8,D8,B8)</f>
        <v>32</v>
      </c>
      <c r="M8" s="71">
        <f t="shared" ref="M8:M17" si="1">SUM(K8,I8,G8,E8,C8)</f>
        <v>0</v>
      </c>
      <c r="N8" s="71">
        <f t="shared" ref="N8:N17" si="2">SUM(L8:M8)</f>
        <v>32</v>
      </c>
      <c r="O8" s="323" t="s">
        <v>469</v>
      </c>
    </row>
    <row r="9" spans="1:19" ht="25.5" customHeight="1">
      <c r="A9" s="157" t="s">
        <v>186</v>
      </c>
      <c r="B9" s="71">
        <v>0</v>
      </c>
      <c r="C9" s="71">
        <v>0</v>
      </c>
      <c r="D9" s="71">
        <v>15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f t="shared" si="0"/>
        <v>15</v>
      </c>
      <c r="M9" s="71">
        <f t="shared" si="1"/>
        <v>0</v>
      </c>
      <c r="N9" s="71">
        <f t="shared" si="2"/>
        <v>15</v>
      </c>
      <c r="O9" s="323" t="s">
        <v>470</v>
      </c>
    </row>
    <row r="10" spans="1:19" ht="25.5" customHeight="1">
      <c r="A10" s="157" t="s">
        <v>187</v>
      </c>
      <c r="B10" s="71">
        <v>0</v>
      </c>
      <c r="C10" s="71">
        <v>0</v>
      </c>
      <c r="D10" s="71">
        <v>0</v>
      </c>
      <c r="E10" s="71">
        <v>1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f t="shared" si="0"/>
        <v>0</v>
      </c>
      <c r="M10" s="71">
        <f t="shared" si="1"/>
        <v>1</v>
      </c>
      <c r="N10" s="71">
        <f t="shared" si="2"/>
        <v>1</v>
      </c>
      <c r="O10" s="323" t="s">
        <v>471</v>
      </c>
    </row>
    <row r="11" spans="1:19" ht="25.5" customHeight="1">
      <c r="A11" s="157" t="s">
        <v>188</v>
      </c>
      <c r="B11" s="71">
        <v>3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f t="shared" si="0"/>
        <v>3</v>
      </c>
      <c r="M11" s="71">
        <f t="shared" si="1"/>
        <v>0</v>
      </c>
      <c r="N11" s="71">
        <f t="shared" si="2"/>
        <v>3</v>
      </c>
      <c r="O11" s="323" t="s">
        <v>472</v>
      </c>
    </row>
    <row r="12" spans="1:19" ht="25.5" customHeight="1">
      <c r="A12" s="157" t="s">
        <v>189</v>
      </c>
      <c r="B12" s="71">
        <v>20</v>
      </c>
      <c r="C12" s="71">
        <v>0</v>
      </c>
      <c r="D12" s="71">
        <v>1</v>
      </c>
      <c r="E12" s="71">
        <v>0</v>
      </c>
      <c r="F12" s="71">
        <v>2</v>
      </c>
      <c r="G12" s="71">
        <v>0</v>
      </c>
      <c r="H12" s="71">
        <v>1</v>
      </c>
      <c r="I12" s="71">
        <v>0</v>
      </c>
      <c r="J12" s="71">
        <v>0</v>
      </c>
      <c r="K12" s="71">
        <v>0</v>
      </c>
      <c r="L12" s="71">
        <f t="shared" si="0"/>
        <v>24</v>
      </c>
      <c r="M12" s="71">
        <f t="shared" si="1"/>
        <v>0</v>
      </c>
      <c r="N12" s="71">
        <f t="shared" si="2"/>
        <v>24</v>
      </c>
      <c r="O12" s="323" t="s">
        <v>473</v>
      </c>
    </row>
    <row r="13" spans="1:19" ht="25.5" customHeight="1">
      <c r="A13" s="157" t="s">
        <v>190</v>
      </c>
      <c r="B13" s="71">
        <v>3</v>
      </c>
      <c r="C13" s="71">
        <v>2</v>
      </c>
      <c r="D13" s="71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f t="shared" si="0"/>
        <v>3</v>
      </c>
      <c r="M13" s="71">
        <f t="shared" si="1"/>
        <v>2</v>
      </c>
      <c r="N13" s="71">
        <f t="shared" si="2"/>
        <v>5</v>
      </c>
      <c r="O13" s="323" t="s">
        <v>474</v>
      </c>
    </row>
    <row r="14" spans="1:19" ht="25.5" customHeight="1">
      <c r="A14" s="157" t="s">
        <v>658</v>
      </c>
      <c r="B14" s="71">
        <v>7</v>
      </c>
      <c r="C14" s="71">
        <v>0</v>
      </c>
      <c r="D14" s="71">
        <v>1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f t="shared" si="0"/>
        <v>8</v>
      </c>
      <c r="M14" s="71">
        <f t="shared" si="1"/>
        <v>0</v>
      </c>
      <c r="N14" s="71">
        <f t="shared" si="2"/>
        <v>8</v>
      </c>
      <c r="O14" s="323" t="s">
        <v>659</v>
      </c>
    </row>
    <row r="15" spans="1:19" ht="42" customHeight="1">
      <c r="A15" s="157" t="s">
        <v>191</v>
      </c>
      <c r="B15" s="71">
        <v>7</v>
      </c>
      <c r="C15" s="71">
        <v>2</v>
      </c>
      <c r="D15" s="71">
        <v>2</v>
      </c>
      <c r="E15" s="71">
        <v>2</v>
      </c>
      <c r="F15" s="71">
        <v>4</v>
      </c>
      <c r="G15" s="71">
        <v>1</v>
      </c>
      <c r="H15" s="71">
        <v>0</v>
      </c>
      <c r="I15" s="71">
        <v>0</v>
      </c>
      <c r="J15" s="71">
        <v>0</v>
      </c>
      <c r="K15" s="71">
        <v>1</v>
      </c>
      <c r="L15" s="71">
        <f t="shared" si="0"/>
        <v>13</v>
      </c>
      <c r="M15" s="71">
        <f t="shared" si="1"/>
        <v>6</v>
      </c>
      <c r="N15" s="71">
        <f t="shared" si="2"/>
        <v>19</v>
      </c>
      <c r="O15" s="379" t="s">
        <v>475</v>
      </c>
    </row>
    <row r="16" spans="1:19" ht="25.5" customHeight="1">
      <c r="A16" s="157" t="s">
        <v>192</v>
      </c>
      <c r="B16" s="71">
        <v>9</v>
      </c>
      <c r="C16" s="71">
        <v>0</v>
      </c>
      <c r="D16" s="71">
        <v>0</v>
      </c>
      <c r="E16" s="71">
        <v>12</v>
      </c>
      <c r="F16" s="71">
        <v>0</v>
      </c>
      <c r="G16" s="71">
        <v>1</v>
      </c>
      <c r="H16" s="71">
        <v>0</v>
      </c>
      <c r="I16" s="71">
        <v>0</v>
      </c>
      <c r="J16" s="71">
        <v>0</v>
      </c>
      <c r="K16" s="71">
        <v>0</v>
      </c>
      <c r="L16" s="71">
        <f t="shared" si="0"/>
        <v>9</v>
      </c>
      <c r="M16" s="71">
        <f t="shared" si="1"/>
        <v>13</v>
      </c>
      <c r="N16" s="71">
        <f t="shared" si="2"/>
        <v>22</v>
      </c>
      <c r="O16" s="323" t="s">
        <v>476</v>
      </c>
    </row>
    <row r="17" spans="1:15" ht="28.5" customHeight="1" thickBot="1">
      <c r="A17" s="160" t="s">
        <v>38</v>
      </c>
      <c r="B17" s="109">
        <v>17</v>
      </c>
      <c r="C17" s="109">
        <v>1</v>
      </c>
      <c r="D17" s="109">
        <v>8</v>
      </c>
      <c r="E17" s="109">
        <v>28</v>
      </c>
      <c r="F17" s="109">
        <v>10</v>
      </c>
      <c r="G17" s="109">
        <v>0</v>
      </c>
      <c r="H17" s="109">
        <v>0</v>
      </c>
      <c r="I17" s="109">
        <v>1</v>
      </c>
      <c r="J17" s="109">
        <v>1</v>
      </c>
      <c r="K17" s="109">
        <v>4</v>
      </c>
      <c r="L17" s="109">
        <f t="shared" si="0"/>
        <v>36</v>
      </c>
      <c r="M17" s="109">
        <f t="shared" si="1"/>
        <v>34</v>
      </c>
      <c r="N17" s="109">
        <f t="shared" si="2"/>
        <v>70</v>
      </c>
      <c r="O17" s="324" t="s">
        <v>362</v>
      </c>
    </row>
    <row r="18" spans="1:15" ht="26.25" customHeight="1" thickTop="1" thickBot="1">
      <c r="A18" s="162" t="s">
        <v>0</v>
      </c>
      <c r="B18" s="106">
        <f>SUM(B7:B17)</f>
        <v>98</v>
      </c>
      <c r="C18" s="106">
        <f t="shared" ref="C18:N18" si="3">SUM(C7:C17)</f>
        <v>18</v>
      </c>
      <c r="D18" s="106">
        <f t="shared" si="3"/>
        <v>69</v>
      </c>
      <c r="E18" s="106">
        <f t="shared" si="3"/>
        <v>123</v>
      </c>
      <c r="F18" s="106">
        <f t="shared" si="3"/>
        <v>19</v>
      </c>
      <c r="G18" s="106">
        <f t="shared" si="3"/>
        <v>3</v>
      </c>
      <c r="H18" s="106">
        <f t="shared" si="3"/>
        <v>1</v>
      </c>
      <c r="I18" s="106">
        <f t="shared" si="3"/>
        <v>1</v>
      </c>
      <c r="J18" s="106">
        <f t="shared" si="3"/>
        <v>2</v>
      </c>
      <c r="K18" s="106">
        <f t="shared" si="3"/>
        <v>5</v>
      </c>
      <c r="L18" s="106">
        <f t="shared" si="3"/>
        <v>189</v>
      </c>
      <c r="M18" s="106">
        <f t="shared" si="3"/>
        <v>150</v>
      </c>
      <c r="N18" s="106">
        <f t="shared" si="3"/>
        <v>339</v>
      </c>
      <c r="O18" s="311" t="s">
        <v>329</v>
      </c>
    </row>
    <row r="19" spans="1:15" ht="13.5" thickTop="1"/>
  </sheetData>
  <mergeCells count="11">
    <mergeCell ref="A1:O1"/>
    <mergeCell ref="B4:C4"/>
    <mergeCell ref="D4:E4"/>
    <mergeCell ref="F4:G4"/>
    <mergeCell ref="H4:I4"/>
    <mergeCell ref="J4:K4"/>
    <mergeCell ref="L4:N4"/>
    <mergeCell ref="A3:N3"/>
    <mergeCell ref="A4:A6"/>
    <mergeCell ref="A2:O2"/>
    <mergeCell ref="O4:O6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&amp;C&amp;12 51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40"/>
  <sheetViews>
    <sheetView rightToLeft="1" view="pageBreakPreview" zoomScale="75" zoomScaleNormal="100" zoomScaleSheetLayoutView="75" workbookViewId="0">
      <selection activeCell="F32" sqref="F32"/>
    </sheetView>
  </sheetViews>
  <sheetFormatPr defaultRowHeight="12.75"/>
  <cols>
    <col min="1" max="1" width="11.85546875" customWidth="1"/>
    <col min="2" max="2" width="7" bestFit="1" customWidth="1"/>
    <col min="3" max="3" width="8.140625" customWidth="1"/>
    <col min="4" max="4" width="9.140625" customWidth="1"/>
    <col min="5" max="5" width="8.7109375" customWidth="1"/>
    <col min="6" max="6" width="9" customWidth="1"/>
    <col min="7" max="7" width="9.28515625" customWidth="1"/>
    <col min="8" max="8" width="8" customWidth="1"/>
    <col min="9" max="10" width="8.42578125" customWidth="1"/>
    <col min="11" max="11" width="9" customWidth="1"/>
    <col min="12" max="13" width="9.140625" customWidth="1"/>
    <col min="14" max="14" width="8.28515625" bestFit="1" customWidth="1"/>
    <col min="15" max="15" width="8.42578125" customWidth="1"/>
    <col min="16" max="16" width="9.28515625" customWidth="1"/>
    <col min="17" max="17" width="16.140625" bestFit="1" customWidth="1"/>
  </cols>
  <sheetData>
    <row r="1" spans="1:18" s="3" customFormat="1" ht="24" customHeight="1">
      <c r="A1" s="531" t="s">
        <v>568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"/>
    </row>
    <row r="2" spans="1:18" s="3" customFormat="1" ht="24" customHeight="1">
      <c r="A2" s="548" t="s">
        <v>569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"/>
    </row>
    <row r="3" spans="1:18" s="3" customFormat="1" ht="24" customHeight="1" thickBot="1">
      <c r="A3" s="570" t="s">
        <v>267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278" t="s">
        <v>511</v>
      </c>
      <c r="R3" s="5"/>
    </row>
    <row r="4" spans="1:18" s="50" customFormat="1" ht="38.25" customHeight="1" thickTop="1">
      <c r="A4" s="576" t="s">
        <v>66</v>
      </c>
      <c r="B4" s="574" t="s">
        <v>235</v>
      </c>
      <c r="C4" s="574"/>
      <c r="D4" s="574"/>
      <c r="E4" s="574" t="s">
        <v>42</v>
      </c>
      <c r="F4" s="574"/>
      <c r="G4" s="574"/>
      <c r="H4" s="574" t="s">
        <v>247</v>
      </c>
      <c r="I4" s="574"/>
      <c r="J4" s="574"/>
      <c r="K4" s="574" t="s">
        <v>237</v>
      </c>
      <c r="L4" s="574"/>
      <c r="M4" s="574"/>
      <c r="N4" s="575" t="s">
        <v>8</v>
      </c>
      <c r="O4" s="575"/>
      <c r="P4" s="575"/>
      <c r="Q4" s="551" t="s">
        <v>313</v>
      </c>
    </row>
    <row r="5" spans="1:18" s="50" customFormat="1" ht="41.25" customHeight="1">
      <c r="A5" s="577"/>
      <c r="B5" s="550" t="s">
        <v>351</v>
      </c>
      <c r="C5" s="550"/>
      <c r="D5" s="550"/>
      <c r="E5" s="550" t="s">
        <v>352</v>
      </c>
      <c r="F5" s="550"/>
      <c r="G5" s="550"/>
      <c r="H5" s="550" t="s">
        <v>353</v>
      </c>
      <c r="I5" s="550"/>
      <c r="J5" s="550"/>
      <c r="K5" s="550" t="s">
        <v>354</v>
      </c>
      <c r="L5" s="550"/>
      <c r="M5" s="550"/>
      <c r="N5" s="550" t="s">
        <v>329</v>
      </c>
      <c r="O5" s="550"/>
      <c r="P5" s="550"/>
      <c r="Q5" s="552"/>
    </row>
    <row r="6" spans="1:18" s="50" customFormat="1" ht="20.100000000000001" customHeight="1">
      <c r="A6" s="577"/>
      <c r="B6" s="266" t="s">
        <v>9</v>
      </c>
      <c r="C6" s="266" t="s">
        <v>10</v>
      </c>
      <c r="D6" s="266" t="s">
        <v>11</v>
      </c>
      <c r="E6" s="266" t="s">
        <v>9</v>
      </c>
      <c r="F6" s="266" t="s">
        <v>10</v>
      </c>
      <c r="G6" s="266" t="s">
        <v>11</v>
      </c>
      <c r="H6" s="266" t="s">
        <v>9</v>
      </c>
      <c r="I6" s="266" t="s">
        <v>10</v>
      </c>
      <c r="J6" s="266" t="s">
        <v>11</v>
      </c>
      <c r="K6" s="266" t="s">
        <v>9</v>
      </c>
      <c r="L6" s="266" t="s">
        <v>10</v>
      </c>
      <c r="M6" s="266" t="s">
        <v>11</v>
      </c>
      <c r="N6" s="266" t="s">
        <v>9</v>
      </c>
      <c r="O6" s="266" t="s">
        <v>10</v>
      </c>
      <c r="P6" s="266" t="s">
        <v>11</v>
      </c>
      <c r="Q6" s="552"/>
    </row>
    <row r="7" spans="1:18" s="50" customFormat="1" ht="20.100000000000001" customHeight="1" thickBot="1">
      <c r="A7" s="578"/>
      <c r="B7" s="267" t="s">
        <v>347</v>
      </c>
      <c r="C7" s="267" t="s">
        <v>348</v>
      </c>
      <c r="D7" s="267" t="s">
        <v>349</v>
      </c>
      <c r="E7" s="267" t="s">
        <v>347</v>
      </c>
      <c r="F7" s="267" t="s">
        <v>348</v>
      </c>
      <c r="G7" s="267" t="s">
        <v>349</v>
      </c>
      <c r="H7" s="267" t="s">
        <v>347</v>
      </c>
      <c r="I7" s="267" t="s">
        <v>348</v>
      </c>
      <c r="J7" s="267" t="s">
        <v>349</v>
      </c>
      <c r="K7" s="267" t="s">
        <v>347</v>
      </c>
      <c r="L7" s="267" t="s">
        <v>348</v>
      </c>
      <c r="M7" s="267" t="s">
        <v>349</v>
      </c>
      <c r="N7" s="267" t="s">
        <v>347</v>
      </c>
      <c r="O7" s="267" t="s">
        <v>348</v>
      </c>
      <c r="P7" s="267" t="s">
        <v>349</v>
      </c>
      <c r="Q7" s="553"/>
    </row>
    <row r="8" spans="1:18" ht="20.100000000000001" customHeight="1" thickTop="1">
      <c r="A8" s="63" t="s">
        <v>12</v>
      </c>
      <c r="B8" s="83" t="s">
        <v>257</v>
      </c>
      <c r="C8" s="83" t="s">
        <v>257</v>
      </c>
      <c r="D8" s="84" t="s">
        <v>257</v>
      </c>
      <c r="E8" s="84" t="s">
        <v>257</v>
      </c>
      <c r="F8" s="84" t="s">
        <v>257</v>
      </c>
      <c r="G8" s="84" t="s">
        <v>257</v>
      </c>
      <c r="H8" s="83" t="s">
        <v>257</v>
      </c>
      <c r="I8" s="83" t="s">
        <v>257</v>
      </c>
      <c r="J8" s="84" t="s">
        <v>257</v>
      </c>
      <c r="K8" s="83" t="s">
        <v>257</v>
      </c>
      <c r="L8" s="83" t="s">
        <v>257</v>
      </c>
      <c r="M8" s="84" t="s">
        <v>257</v>
      </c>
      <c r="N8" s="84" t="s">
        <v>257</v>
      </c>
      <c r="O8" s="84" t="s">
        <v>257</v>
      </c>
      <c r="P8" s="84" t="s">
        <v>257</v>
      </c>
      <c r="Q8" s="189" t="s">
        <v>314</v>
      </c>
      <c r="R8" s="11"/>
    </row>
    <row r="9" spans="1:18" ht="20.100000000000001" customHeight="1">
      <c r="A9" s="227" t="s">
        <v>13</v>
      </c>
      <c r="B9" s="58">
        <v>0</v>
      </c>
      <c r="C9" s="58">
        <v>0</v>
      </c>
      <c r="D9" s="82">
        <f t="shared" ref="D9:D22" si="0">SUM(B9:C9)</f>
        <v>0</v>
      </c>
      <c r="E9" s="82">
        <v>0</v>
      </c>
      <c r="F9" s="82">
        <v>0</v>
      </c>
      <c r="G9" s="82">
        <f t="shared" ref="G9:G22" si="1">SUM(E9:F9)</f>
        <v>0</v>
      </c>
      <c r="H9" s="58">
        <v>0</v>
      </c>
      <c r="I9" s="58">
        <v>0</v>
      </c>
      <c r="J9" s="82">
        <f t="shared" ref="J9:J22" si="2">SUM(H9:I9)</f>
        <v>0</v>
      </c>
      <c r="K9" s="58">
        <v>26</v>
      </c>
      <c r="L9" s="58">
        <v>24</v>
      </c>
      <c r="M9" s="82">
        <f t="shared" ref="M9:M22" si="3">SUM(K9:L9)</f>
        <v>50</v>
      </c>
      <c r="N9" s="82">
        <f t="shared" ref="N9:N23" si="4">SUM(K9,H9,E9,B9)</f>
        <v>26</v>
      </c>
      <c r="O9" s="82">
        <f t="shared" ref="O9:O23" si="5">SUM(L9,I9,F9,C9)</f>
        <v>24</v>
      </c>
      <c r="P9" s="82">
        <f t="shared" ref="P9:P23" si="6">SUM(M9,J9,G9,D9)</f>
        <v>50</v>
      </c>
      <c r="Q9" s="264" t="s">
        <v>315</v>
      </c>
    </row>
    <row r="10" spans="1:18" ht="20.100000000000001" customHeight="1">
      <c r="A10" s="227" t="s">
        <v>14</v>
      </c>
      <c r="B10" s="58">
        <v>12</v>
      </c>
      <c r="C10" s="58">
        <v>0</v>
      </c>
      <c r="D10" s="82">
        <f t="shared" si="0"/>
        <v>12</v>
      </c>
      <c r="E10" s="82">
        <v>13</v>
      </c>
      <c r="F10" s="82">
        <v>5</v>
      </c>
      <c r="G10" s="82">
        <f t="shared" si="1"/>
        <v>18</v>
      </c>
      <c r="H10" s="58">
        <v>0</v>
      </c>
      <c r="I10" s="58">
        <v>0</v>
      </c>
      <c r="J10" s="82">
        <f t="shared" si="2"/>
        <v>0</v>
      </c>
      <c r="K10" s="58">
        <v>60</v>
      </c>
      <c r="L10" s="58">
        <v>31</v>
      </c>
      <c r="M10" s="82">
        <f t="shared" si="3"/>
        <v>91</v>
      </c>
      <c r="N10" s="82">
        <f t="shared" si="4"/>
        <v>85</v>
      </c>
      <c r="O10" s="82">
        <f t="shared" si="5"/>
        <v>36</v>
      </c>
      <c r="P10" s="82">
        <f t="shared" si="6"/>
        <v>121</v>
      </c>
      <c r="Q10" s="264" t="s">
        <v>316</v>
      </c>
    </row>
    <row r="11" spans="1:18" ht="20.100000000000001" customHeight="1">
      <c r="A11" s="227" t="s">
        <v>15</v>
      </c>
      <c r="B11" s="58">
        <v>11</v>
      </c>
      <c r="C11" s="58">
        <v>0</v>
      </c>
      <c r="D11" s="82">
        <f t="shared" si="0"/>
        <v>11</v>
      </c>
      <c r="E11" s="82">
        <v>0</v>
      </c>
      <c r="F11" s="82">
        <v>0</v>
      </c>
      <c r="G11" s="82">
        <f t="shared" si="1"/>
        <v>0</v>
      </c>
      <c r="H11" s="58">
        <v>0</v>
      </c>
      <c r="I11" s="58">
        <v>0</v>
      </c>
      <c r="J11" s="82">
        <f t="shared" si="2"/>
        <v>0</v>
      </c>
      <c r="K11" s="58">
        <v>33</v>
      </c>
      <c r="L11" s="58">
        <v>18</v>
      </c>
      <c r="M11" s="82">
        <f t="shared" si="3"/>
        <v>51</v>
      </c>
      <c r="N11" s="82">
        <f t="shared" si="4"/>
        <v>44</v>
      </c>
      <c r="O11" s="82">
        <f t="shared" si="5"/>
        <v>18</v>
      </c>
      <c r="P11" s="82">
        <f t="shared" si="6"/>
        <v>62</v>
      </c>
      <c r="Q11" s="264" t="s">
        <v>317</v>
      </c>
    </row>
    <row r="12" spans="1:18" ht="20.100000000000001" customHeight="1">
      <c r="A12" s="227" t="s">
        <v>16</v>
      </c>
      <c r="B12" s="58">
        <v>102</v>
      </c>
      <c r="C12" s="58">
        <v>77</v>
      </c>
      <c r="D12" s="82">
        <f t="shared" si="0"/>
        <v>179</v>
      </c>
      <c r="E12" s="82">
        <v>80</v>
      </c>
      <c r="F12" s="82">
        <v>54</v>
      </c>
      <c r="G12" s="82">
        <f t="shared" si="1"/>
        <v>134</v>
      </c>
      <c r="H12" s="58">
        <v>34</v>
      </c>
      <c r="I12" s="58">
        <v>148</v>
      </c>
      <c r="J12" s="82">
        <f t="shared" si="2"/>
        <v>182</v>
      </c>
      <c r="K12" s="58">
        <v>1087</v>
      </c>
      <c r="L12" s="58">
        <v>631</v>
      </c>
      <c r="M12" s="82">
        <f t="shared" si="3"/>
        <v>1718</v>
      </c>
      <c r="N12" s="82">
        <f t="shared" si="4"/>
        <v>1303</v>
      </c>
      <c r="O12" s="82">
        <f t="shared" si="5"/>
        <v>910</v>
      </c>
      <c r="P12" s="82">
        <f t="shared" si="6"/>
        <v>2213</v>
      </c>
      <c r="Q12" s="264" t="s">
        <v>318</v>
      </c>
    </row>
    <row r="13" spans="1:18" ht="20.100000000000001" customHeight="1">
      <c r="A13" s="227" t="s">
        <v>17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18</v>
      </c>
      <c r="L13" s="58">
        <v>11</v>
      </c>
      <c r="M13" s="392">
        <f t="shared" si="3"/>
        <v>29</v>
      </c>
      <c r="N13" s="392">
        <f t="shared" ref="N13:N22" si="7">SUM(K13,H13,E13,B13)</f>
        <v>18</v>
      </c>
      <c r="O13" s="392">
        <f t="shared" ref="O13:O22" si="8">SUM(L13,I13,F13,C13)</f>
        <v>11</v>
      </c>
      <c r="P13" s="392">
        <f t="shared" ref="P13:P22" si="9">SUM(M13,J13,G13,D13)</f>
        <v>29</v>
      </c>
      <c r="Q13" s="264" t="s">
        <v>319</v>
      </c>
    </row>
    <row r="14" spans="1:18" ht="20.100000000000001" customHeight="1">
      <c r="A14" s="227" t="s">
        <v>18</v>
      </c>
      <c r="B14" s="58">
        <v>15</v>
      </c>
      <c r="C14" s="58">
        <v>13</v>
      </c>
      <c r="D14" s="82">
        <f t="shared" si="0"/>
        <v>28</v>
      </c>
      <c r="E14" s="82">
        <v>21</v>
      </c>
      <c r="F14" s="82">
        <v>13</v>
      </c>
      <c r="G14" s="82">
        <f t="shared" si="1"/>
        <v>34</v>
      </c>
      <c r="H14" s="58">
        <v>0</v>
      </c>
      <c r="I14" s="58">
        <v>0</v>
      </c>
      <c r="J14" s="82">
        <f t="shared" si="2"/>
        <v>0</v>
      </c>
      <c r="K14" s="58">
        <v>66</v>
      </c>
      <c r="L14" s="58">
        <v>34</v>
      </c>
      <c r="M14" s="392">
        <f t="shared" si="3"/>
        <v>100</v>
      </c>
      <c r="N14" s="392">
        <f t="shared" si="7"/>
        <v>102</v>
      </c>
      <c r="O14" s="392">
        <f t="shared" si="8"/>
        <v>60</v>
      </c>
      <c r="P14" s="392">
        <f t="shared" si="9"/>
        <v>162</v>
      </c>
      <c r="Q14" s="264" t="s">
        <v>320</v>
      </c>
    </row>
    <row r="15" spans="1:18" ht="20.100000000000001" customHeight="1">
      <c r="A15" s="227" t="s">
        <v>19</v>
      </c>
      <c r="B15" s="58">
        <v>6</v>
      </c>
      <c r="C15" s="58">
        <v>0</v>
      </c>
      <c r="D15" s="82">
        <f t="shared" si="0"/>
        <v>6</v>
      </c>
      <c r="E15" s="82">
        <v>20</v>
      </c>
      <c r="F15" s="82">
        <v>19</v>
      </c>
      <c r="G15" s="82">
        <f t="shared" si="1"/>
        <v>39</v>
      </c>
      <c r="H15" s="58">
        <v>134</v>
      </c>
      <c r="I15" s="58">
        <v>0</v>
      </c>
      <c r="J15" s="82">
        <f t="shared" si="2"/>
        <v>134</v>
      </c>
      <c r="K15" s="58">
        <v>62</v>
      </c>
      <c r="L15" s="58">
        <v>55</v>
      </c>
      <c r="M15" s="392">
        <f t="shared" si="3"/>
        <v>117</v>
      </c>
      <c r="N15" s="392">
        <f t="shared" si="7"/>
        <v>222</v>
      </c>
      <c r="O15" s="392">
        <f t="shared" si="8"/>
        <v>74</v>
      </c>
      <c r="P15" s="392">
        <f t="shared" si="9"/>
        <v>296</v>
      </c>
      <c r="Q15" s="264" t="s">
        <v>321</v>
      </c>
    </row>
    <row r="16" spans="1:18" ht="20.100000000000001" customHeight="1">
      <c r="A16" s="227" t="s">
        <v>20</v>
      </c>
      <c r="B16" s="58">
        <v>15</v>
      </c>
      <c r="C16" s="58">
        <v>0</v>
      </c>
      <c r="D16" s="82">
        <f t="shared" si="0"/>
        <v>15</v>
      </c>
      <c r="E16" s="82">
        <v>16</v>
      </c>
      <c r="F16" s="82">
        <v>10</v>
      </c>
      <c r="G16" s="82">
        <f t="shared" si="1"/>
        <v>26</v>
      </c>
      <c r="H16" s="58">
        <v>0</v>
      </c>
      <c r="I16" s="58">
        <v>0</v>
      </c>
      <c r="J16" s="82">
        <f t="shared" si="2"/>
        <v>0</v>
      </c>
      <c r="K16" s="58">
        <v>174</v>
      </c>
      <c r="L16" s="58">
        <v>102</v>
      </c>
      <c r="M16" s="392">
        <f t="shared" si="3"/>
        <v>276</v>
      </c>
      <c r="N16" s="392">
        <f t="shared" si="7"/>
        <v>205</v>
      </c>
      <c r="O16" s="392">
        <f t="shared" si="8"/>
        <v>112</v>
      </c>
      <c r="P16" s="392">
        <f t="shared" si="9"/>
        <v>317</v>
      </c>
      <c r="Q16" s="264" t="s">
        <v>322</v>
      </c>
    </row>
    <row r="17" spans="1:17" ht="20.100000000000001" customHeight="1">
      <c r="A17" s="227" t="s">
        <v>67</v>
      </c>
      <c r="B17" s="58">
        <v>20</v>
      </c>
      <c r="C17" s="58">
        <v>15</v>
      </c>
      <c r="D17" s="82">
        <f t="shared" si="0"/>
        <v>35</v>
      </c>
      <c r="E17" s="82">
        <v>22</v>
      </c>
      <c r="F17" s="82">
        <v>9</v>
      </c>
      <c r="G17" s="82">
        <f>SUM(E17:F17)</f>
        <v>31</v>
      </c>
      <c r="H17" s="58">
        <v>0</v>
      </c>
      <c r="I17" s="58">
        <v>0</v>
      </c>
      <c r="J17" s="82">
        <f t="shared" si="2"/>
        <v>0</v>
      </c>
      <c r="K17" s="58">
        <v>132</v>
      </c>
      <c r="L17" s="58">
        <v>66</v>
      </c>
      <c r="M17" s="392">
        <f t="shared" si="3"/>
        <v>198</v>
      </c>
      <c r="N17" s="392">
        <f t="shared" si="7"/>
        <v>174</v>
      </c>
      <c r="O17" s="392">
        <f t="shared" si="8"/>
        <v>90</v>
      </c>
      <c r="P17" s="392">
        <f t="shared" si="9"/>
        <v>264</v>
      </c>
      <c r="Q17" s="264" t="s">
        <v>323</v>
      </c>
    </row>
    <row r="18" spans="1:17" ht="20.100000000000001" customHeight="1">
      <c r="A18" s="227" t="s">
        <v>22</v>
      </c>
      <c r="B18" s="58">
        <v>19</v>
      </c>
      <c r="C18" s="58">
        <v>0</v>
      </c>
      <c r="D18" s="82">
        <f t="shared" si="0"/>
        <v>19</v>
      </c>
      <c r="E18" s="82">
        <v>0</v>
      </c>
      <c r="F18" s="82">
        <v>0</v>
      </c>
      <c r="G18" s="82">
        <f t="shared" si="1"/>
        <v>0</v>
      </c>
      <c r="H18" s="58">
        <v>0</v>
      </c>
      <c r="I18" s="58">
        <v>0</v>
      </c>
      <c r="J18" s="82">
        <f t="shared" si="2"/>
        <v>0</v>
      </c>
      <c r="K18" s="58">
        <v>90</v>
      </c>
      <c r="L18" s="58">
        <v>56</v>
      </c>
      <c r="M18" s="392">
        <f t="shared" si="3"/>
        <v>146</v>
      </c>
      <c r="N18" s="392">
        <f t="shared" si="7"/>
        <v>109</v>
      </c>
      <c r="O18" s="392">
        <f t="shared" si="8"/>
        <v>56</v>
      </c>
      <c r="P18" s="392">
        <f t="shared" si="9"/>
        <v>165</v>
      </c>
      <c r="Q18" s="264" t="s">
        <v>324</v>
      </c>
    </row>
    <row r="19" spans="1:17" ht="20.100000000000001" customHeight="1">
      <c r="A19" s="227" t="s">
        <v>23</v>
      </c>
      <c r="B19" s="58">
        <v>20</v>
      </c>
      <c r="C19" s="58">
        <v>15</v>
      </c>
      <c r="D19" s="82">
        <f t="shared" si="0"/>
        <v>35</v>
      </c>
      <c r="E19" s="82">
        <v>0</v>
      </c>
      <c r="F19" s="82">
        <v>0</v>
      </c>
      <c r="G19" s="82">
        <f t="shared" si="1"/>
        <v>0</v>
      </c>
      <c r="H19" s="58">
        <v>0</v>
      </c>
      <c r="I19" s="58">
        <v>0</v>
      </c>
      <c r="J19" s="82">
        <f t="shared" si="2"/>
        <v>0</v>
      </c>
      <c r="K19" s="58">
        <v>21</v>
      </c>
      <c r="L19" s="58">
        <v>27</v>
      </c>
      <c r="M19" s="392">
        <f t="shared" si="3"/>
        <v>48</v>
      </c>
      <c r="N19" s="392">
        <f t="shared" si="7"/>
        <v>41</v>
      </c>
      <c r="O19" s="392">
        <f t="shared" si="8"/>
        <v>42</v>
      </c>
      <c r="P19" s="392">
        <f t="shared" si="9"/>
        <v>83</v>
      </c>
      <c r="Q19" s="264" t="s">
        <v>325</v>
      </c>
    </row>
    <row r="20" spans="1:17" ht="20.100000000000001" customHeight="1">
      <c r="A20" s="227" t="s">
        <v>24</v>
      </c>
      <c r="B20" s="58">
        <v>13</v>
      </c>
      <c r="C20" s="58">
        <v>0</v>
      </c>
      <c r="D20" s="82">
        <f t="shared" si="0"/>
        <v>13</v>
      </c>
      <c r="E20" s="82">
        <v>0</v>
      </c>
      <c r="F20" s="82">
        <v>0</v>
      </c>
      <c r="G20" s="82">
        <f t="shared" si="1"/>
        <v>0</v>
      </c>
      <c r="H20" s="58">
        <v>0</v>
      </c>
      <c r="I20" s="58">
        <v>0</v>
      </c>
      <c r="J20" s="82">
        <f t="shared" si="2"/>
        <v>0</v>
      </c>
      <c r="K20" s="58">
        <v>83</v>
      </c>
      <c r="L20" s="58">
        <v>38</v>
      </c>
      <c r="M20" s="392">
        <f t="shared" si="3"/>
        <v>121</v>
      </c>
      <c r="N20" s="392">
        <f t="shared" si="7"/>
        <v>96</v>
      </c>
      <c r="O20" s="392">
        <f t="shared" si="8"/>
        <v>38</v>
      </c>
      <c r="P20" s="392">
        <f t="shared" si="9"/>
        <v>134</v>
      </c>
      <c r="Q20" s="264" t="s">
        <v>326</v>
      </c>
    </row>
    <row r="21" spans="1:17" ht="20.100000000000001" customHeight="1">
      <c r="A21" s="227" t="s">
        <v>25</v>
      </c>
      <c r="B21" s="58">
        <v>0</v>
      </c>
      <c r="C21" s="58">
        <v>0</v>
      </c>
      <c r="D21" s="82">
        <f t="shared" si="0"/>
        <v>0</v>
      </c>
      <c r="E21" s="82">
        <v>16</v>
      </c>
      <c r="F21" s="82">
        <v>6</v>
      </c>
      <c r="G21" s="82">
        <f t="shared" si="1"/>
        <v>22</v>
      </c>
      <c r="H21" s="58">
        <v>0</v>
      </c>
      <c r="I21" s="58">
        <v>0</v>
      </c>
      <c r="J21" s="82">
        <f t="shared" si="2"/>
        <v>0</v>
      </c>
      <c r="K21" s="82">
        <v>57</v>
      </c>
      <c r="L21" s="58">
        <v>24</v>
      </c>
      <c r="M21" s="392">
        <f t="shared" si="3"/>
        <v>81</v>
      </c>
      <c r="N21" s="392">
        <f t="shared" si="7"/>
        <v>73</v>
      </c>
      <c r="O21" s="392">
        <f t="shared" si="8"/>
        <v>30</v>
      </c>
      <c r="P21" s="392">
        <f t="shared" si="9"/>
        <v>103</v>
      </c>
      <c r="Q21" s="264" t="s">
        <v>327</v>
      </c>
    </row>
    <row r="22" spans="1:17" ht="20.100000000000001" customHeight="1" thickBot="1">
      <c r="A22" s="227" t="s">
        <v>26</v>
      </c>
      <c r="B22" s="85">
        <v>12</v>
      </c>
      <c r="C22" s="68">
        <v>0</v>
      </c>
      <c r="D22" s="85">
        <f t="shared" si="0"/>
        <v>12</v>
      </c>
      <c r="E22" s="85">
        <v>26</v>
      </c>
      <c r="F22" s="85">
        <v>14</v>
      </c>
      <c r="G22" s="85">
        <f t="shared" si="1"/>
        <v>40</v>
      </c>
      <c r="H22" s="68">
        <v>0</v>
      </c>
      <c r="I22" s="68">
        <v>0</v>
      </c>
      <c r="J22" s="85">
        <f t="shared" si="2"/>
        <v>0</v>
      </c>
      <c r="K22" s="68">
        <v>137</v>
      </c>
      <c r="L22" s="68">
        <v>125</v>
      </c>
      <c r="M22" s="392">
        <f t="shared" si="3"/>
        <v>262</v>
      </c>
      <c r="N22" s="392">
        <f t="shared" si="7"/>
        <v>175</v>
      </c>
      <c r="O22" s="392">
        <f t="shared" si="8"/>
        <v>139</v>
      </c>
      <c r="P22" s="392">
        <f t="shared" si="9"/>
        <v>314</v>
      </c>
      <c r="Q22" s="78" t="s">
        <v>328</v>
      </c>
    </row>
    <row r="23" spans="1:17" ht="20.100000000000001" customHeight="1" thickTop="1" thickBot="1">
      <c r="A23" s="60" t="s">
        <v>8</v>
      </c>
      <c r="B23" s="86">
        <f>SUM(B8:B22)</f>
        <v>245</v>
      </c>
      <c r="C23" s="86">
        <f t="shared" ref="C23:M23" si="10">SUM(C8:C22)</f>
        <v>120</v>
      </c>
      <c r="D23" s="86">
        <f t="shared" si="10"/>
        <v>365</v>
      </c>
      <c r="E23" s="86">
        <f>SUM(E8:E22)</f>
        <v>214</v>
      </c>
      <c r="F23" s="86">
        <f t="shared" si="10"/>
        <v>130</v>
      </c>
      <c r="G23" s="86">
        <f t="shared" si="10"/>
        <v>344</v>
      </c>
      <c r="H23" s="86">
        <f t="shared" si="10"/>
        <v>168</v>
      </c>
      <c r="I23" s="86">
        <f t="shared" si="10"/>
        <v>148</v>
      </c>
      <c r="J23" s="86">
        <f t="shared" si="10"/>
        <v>316</v>
      </c>
      <c r="K23" s="86">
        <f t="shared" si="10"/>
        <v>2046</v>
      </c>
      <c r="L23" s="86">
        <f t="shared" si="10"/>
        <v>1242</v>
      </c>
      <c r="M23" s="86">
        <f t="shared" si="10"/>
        <v>3288</v>
      </c>
      <c r="N23" s="87">
        <f t="shared" si="4"/>
        <v>2673</v>
      </c>
      <c r="O23" s="87">
        <f t="shared" si="5"/>
        <v>1640</v>
      </c>
      <c r="P23" s="87">
        <f t="shared" si="6"/>
        <v>4313</v>
      </c>
      <c r="Q23" s="268" t="s">
        <v>329</v>
      </c>
    </row>
    <row r="24" spans="1:17" ht="24.75" customHeight="1" thickTop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7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7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7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7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7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7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7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7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</sheetData>
  <mergeCells count="15">
    <mergeCell ref="A1:Q1"/>
    <mergeCell ref="A2:Q2"/>
    <mergeCell ref="H4:J4"/>
    <mergeCell ref="N4:P4"/>
    <mergeCell ref="K4:M4"/>
    <mergeCell ref="E4:G4"/>
    <mergeCell ref="Q4:Q7"/>
    <mergeCell ref="K5:M5"/>
    <mergeCell ref="N5:P5"/>
    <mergeCell ref="B4:D4"/>
    <mergeCell ref="A3:P3"/>
    <mergeCell ref="A4:A7"/>
    <mergeCell ref="B5:D5"/>
    <mergeCell ref="E5:G5"/>
    <mergeCell ref="H5:J5"/>
  </mergeCells>
  <phoneticPr fontId="0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&amp;C&amp;"Arial,Bold"&amp;11 11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20"/>
  <sheetViews>
    <sheetView rightToLeft="1" view="pageBreakPreview" zoomScale="60" zoomScaleNormal="75" workbookViewId="0">
      <selection activeCell="B5" sqref="B5:P5"/>
    </sheetView>
  </sheetViews>
  <sheetFormatPr defaultRowHeight="12.75"/>
  <cols>
    <col min="1" max="1" width="15.140625" customWidth="1"/>
    <col min="2" max="5" width="17.28515625" customWidth="1"/>
    <col min="6" max="6" width="18.140625" customWidth="1"/>
    <col min="7" max="7" width="15.140625" customWidth="1"/>
  </cols>
  <sheetData>
    <row r="1" spans="1:7" s="1" customFormat="1" ht="24.95" customHeight="1">
      <c r="A1" s="531"/>
      <c r="B1" s="531"/>
      <c r="C1" s="531"/>
      <c r="D1" s="531"/>
      <c r="E1" s="531"/>
    </row>
    <row r="2" spans="1:7" s="1" customFormat="1" ht="24.95" customHeight="1">
      <c r="A2" s="531" t="s">
        <v>637</v>
      </c>
      <c r="B2" s="531"/>
      <c r="C2" s="531"/>
      <c r="D2" s="531"/>
      <c r="E2" s="531"/>
      <c r="F2" s="531"/>
      <c r="G2" s="531"/>
    </row>
    <row r="3" spans="1:7" s="1" customFormat="1" ht="37.5" customHeight="1">
      <c r="A3" s="605" t="s">
        <v>638</v>
      </c>
      <c r="B3" s="605"/>
      <c r="C3" s="605"/>
      <c r="D3" s="605"/>
      <c r="E3" s="605"/>
      <c r="F3" s="605"/>
      <c r="G3" s="605"/>
    </row>
    <row r="4" spans="1:7" s="1" customFormat="1" ht="24.95" customHeight="1" thickBot="1">
      <c r="A4" s="536" t="s">
        <v>304</v>
      </c>
      <c r="B4" s="536"/>
      <c r="C4" s="536"/>
      <c r="D4" s="536"/>
      <c r="E4" s="536"/>
      <c r="F4" s="549" t="s">
        <v>484</v>
      </c>
      <c r="G4" s="549"/>
    </row>
    <row r="5" spans="1:7" ht="20.100000000000001" customHeight="1" thickTop="1">
      <c r="A5" s="608" t="s">
        <v>87</v>
      </c>
      <c r="B5" s="608"/>
      <c r="C5" s="608" t="s">
        <v>478</v>
      </c>
      <c r="D5" s="608"/>
      <c r="E5" s="608" t="s">
        <v>11</v>
      </c>
      <c r="F5" s="807" t="s">
        <v>380</v>
      </c>
      <c r="G5" s="807"/>
    </row>
    <row r="6" spans="1:7" ht="20.100000000000001" customHeight="1">
      <c r="A6" s="754"/>
      <c r="B6" s="754"/>
      <c r="C6" s="286" t="s">
        <v>9</v>
      </c>
      <c r="D6" s="286" t="s">
        <v>10</v>
      </c>
      <c r="E6" s="610"/>
      <c r="F6" s="808"/>
      <c r="G6" s="808"/>
    </row>
    <row r="7" spans="1:7" ht="20.100000000000001" customHeight="1" thickBot="1">
      <c r="A7" s="477"/>
      <c r="B7" s="477"/>
      <c r="C7" s="287" t="s">
        <v>347</v>
      </c>
      <c r="D7" s="287" t="s">
        <v>348</v>
      </c>
      <c r="E7" s="287" t="s">
        <v>349</v>
      </c>
      <c r="F7" s="482"/>
      <c r="G7" s="482"/>
    </row>
    <row r="8" spans="1:7" ht="27" customHeight="1" thickTop="1">
      <c r="A8" s="587" t="s">
        <v>193</v>
      </c>
      <c r="B8" s="587"/>
      <c r="C8" s="91">
        <v>97</v>
      </c>
      <c r="D8" s="91">
        <v>51</v>
      </c>
      <c r="E8" s="91">
        <f t="shared" ref="E8:E18" si="0">SUM(C8:D8)</f>
        <v>148</v>
      </c>
      <c r="F8" s="809" t="s">
        <v>479</v>
      </c>
      <c r="G8" s="809"/>
    </row>
    <row r="9" spans="1:7" ht="27" customHeight="1">
      <c r="A9" s="580" t="s">
        <v>258</v>
      </c>
      <c r="B9" s="580"/>
      <c r="C9" s="93">
        <v>55</v>
      </c>
      <c r="D9" s="93">
        <v>43</v>
      </c>
      <c r="E9" s="93">
        <f t="shared" si="0"/>
        <v>98</v>
      </c>
      <c r="F9" s="804" t="s">
        <v>480</v>
      </c>
      <c r="G9" s="804"/>
    </row>
    <row r="10" spans="1:7" ht="27" customHeight="1">
      <c r="A10" s="580" t="s">
        <v>194</v>
      </c>
      <c r="B10" s="157" t="s">
        <v>195</v>
      </c>
      <c r="C10" s="93">
        <v>163</v>
      </c>
      <c r="D10" s="93">
        <v>153</v>
      </c>
      <c r="E10" s="93">
        <f t="shared" si="0"/>
        <v>316</v>
      </c>
      <c r="F10" s="294" t="s">
        <v>481</v>
      </c>
      <c r="G10" s="804" t="s">
        <v>357</v>
      </c>
    </row>
    <row r="11" spans="1:7" ht="27" customHeight="1">
      <c r="A11" s="580"/>
      <c r="B11" s="157" t="s">
        <v>93</v>
      </c>
      <c r="C11" s="93">
        <v>142</v>
      </c>
      <c r="D11" s="93">
        <v>101</v>
      </c>
      <c r="E11" s="93">
        <f t="shared" si="0"/>
        <v>243</v>
      </c>
      <c r="F11" s="294" t="s">
        <v>384</v>
      </c>
      <c r="G11" s="804"/>
    </row>
    <row r="12" spans="1:7" ht="27" customHeight="1">
      <c r="A12" s="580"/>
      <c r="B12" s="157" t="s">
        <v>94</v>
      </c>
      <c r="C12" s="93">
        <v>146</v>
      </c>
      <c r="D12" s="93">
        <v>98</v>
      </c>
      <c r="E12" s="93">
        <f t="shared" si="0"/>
        <v>244</v>
      </c>
      <c r="F12" s="294" t="s">
        <v>385</v>
      </c>
      <c r="G12" s="804"/>
    </row>
    <row r="13" spans="1:7" ht="27" customHeight="1">
      <c r="A13" s="580"/>
      <c r="B13" s="157" t="s">
        <v>95</v>
      </c>
      <c r="C13" s="93">
        <v>125</v>
      </c>
      <c r="D13" s="93">
        <v>88</v>
      </c>
      <c r="E13" s="93">
        <f t="shared" si="0"/>
        <v>213</v>
      </c>
      <c r="F13" s="294" t="s">
        <v>386</v>
      </c>
      <c r="G13" s="804"/>
    </row>
    <row r="14" spans="1:7" ht="27" customHeight="1">
      <c r="A14" s="580"/>
      <c r="B14" s="157" t="s">
        <v>96</v>
      </c>
      <c r="C14" s="93">
        <v>91</v>
      </c>
      <c r="D14" s="93">
        <v>75</v>
      </c>
      <c r="E14" s="93">
        <f t="shared" si="0"/>
        <v>166</v>
      </c>
      <c r="F14" s="294" t="s">
        <v>387</v>
      </c>
      <c r="G14" s="804"/>
    </row>
    <row r="15" spans="1:7" ht="27" customHeight="1">
      <c r="A15" s="580"/>
      <c r="B15" s="157" t="s">
        <v>97</v>
      </c>
      <c r="C15" s="93">
        <v>138</v>
      </c>
      <c r="D15" s="93">
        <v>67</v>
      </c>
      <c r="E15" s="93">
        <f t="shared" si="0"/>
        <v>205</v>
      </c>
      <c r="F15" s="294" t="s">
        <v>388</v>
      </c>
      <c r="G15" s="804"/>
    </row>
    <row r="16" spans="1:7" ht="27" customHeight="1">
      <c r="A16" s="580"/>
      <c r="B16" s="157" t="s">
        <v>196</v>
      </c>
      <c r="C16" s="93">
        <v>0</v>
      </c>
      <c r="D16" s="93">
        <v>0</v>
      </c>
      <c r="E16" s="93">
        <f t="shared" si="0"/>
        <v>0</v>
      </c>
      <c r="F16" s="294" t="s">
        <v>482</v>
      </c>
      <c r="G16" s="804"/>
    </row>
    <row r="17" spans="1:7" ht="27" customHeight="1">
      <c r="A17" s="580"/>
      <c r="B17" s="157" t="s">
        <v>197</v>
      </c>
      <c r="C17" s="93">
        <v>0</v>
      </c>
      <c r="D17" s="93">
        <v>0</v>
      </c>
      <c r="E17" s="93">
        <f t="shared" si="0"/>
        <v>0</v>
      </c>
      <c r="F17" s="294" t="s">
        <v>483</v>
      </c>
      <c r="G17" s="804"/>
    </row>
    <row r="18" spans="1:7" ht="27" customHeight="1" thickBot="1">
      <c r="A18" s="644"/>
      <c r="B18" s="160" t="s">
        <v>198</v>
      </c>
      <c r="C18" s="100">
        <f>SUM(C10:C17)</f>
        <v>805</v>
      </c>
      <c r="D18" s="100">
        <f>SUM(D10:D17)</f>
        <v>582</v>
      </c>
      <c r="E18" s="100">
        <f t="shared" si="0"/>
        <v>1387</v>
      </c>
      <c r="F18" s="470" t="s">
        <v>389</v>
      </c>
      <c r="G18" s="805"/>
    </row>
    <row r="19" spans="1:7" ht="27" customHeight="1" thickTop="1" thickBot="1">
      <c r="A19" s="716" t="s">
        <v>73</v>
      </c>
      <c r="B19" s="716"/>
      <c r="C19" s="98">
        <f>SUM(C18,C9,C8)</f>
        <v>957</v>
      </c>
      <c r="D19" s="98">
        <f>SUM(D18,D9,D8)</f>
        <v>676</v>
      </c>
      <c r="E19" s="98">
        <f>SUM(E18,E9,E8)</f>
        <v>1633</v>
      </c>
      <c r="F19" s="806" t="s">
        <v>366</v>
      </c>
      <c r="G19" s="806"/>
    </row>
    <row r="20" spans="1:7" ht="13.5" thickTop="1"/>
  </sheetData>
  <mergeCells count="17">
    <mergeCell ref="A1:E1"/>
    <mergeCell ref="A9:B9"/>
    <mergeCell ref="A8:B8"/>
    <mergeCell ref="A5:B6"/>
    <mergeCell ref="F5:G6"/>
    <mergeCell ref="F8:G8"/>
    <mergeCell ref="F9:G9"/>
    <mergeCell ref="G10:G18"/>
    <mergeCell ref="A2:G2"/>
    <mergeCell ref="A4:E4"/>
    <mergeCell ref="E5:E6"/>
    <mergeCell ref="A19:B19"/>
    <mergeCell ref="A10:A18"/>
    <mergeCell ref="F19:G19"/>
    <mergeCell ref="C5:D5"/>
    <mergeCell ref="F4:G4"/>
    <mergeCell ref="A3:G3"/>
  </mergeCells>
  <phoneticPr fontId="2" type="noConversion"/>
  <printOptions horizontalCentered="1"/>
  <pageMargins left="1" right="1" top="1" bottom="1" header="1" footer="1"/>
  <pageSetup paperSize="9" scale="85" orientation="landscape" r:id="rId1"/>
  <headerFooter alignWithMargins="0">
    <oddFooter xml:space="preserve">&amp;C&amp;12 52&amp;11
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I25"/>
  <sheetViews>
    <sheetView rightToLeft="1" view="pageBreakPreview" zoomScale="60" zoomScaleNormal="90" workbookViewId="0">
      <selection activeCell="B5" sqref="B5:P5"/>
    </sheetView>
  </sheetViews>
  <sheetFormatPr defaultRowHeight="15.75"/>
  <cols>
    <col min="1" max="1" width="11.5703125" style="29" customWidth="1"/>
    <col min="2" max="2" width="9.140625" style="29" customWidth="1"/>
    <col min="3" max="3" width="9.85546875" style="29" customWidth="1"/>
    <col min="4" max="6" width="15.5703125" style="29" customWidth="1"/>
    <col min="7" max="8" width="9.140625" style="29"/>
    <col min="9" max="9" width="10.85546875" style="29" customWidth="1"/>
    <col min="10" max="16384" width="9.140625" style="29"/>
  </cols>
  <sheetData>
    <row r="1" spans="1:9" s="41" customFormat="1" ht="21.75" customHeight="1">
      <c r="A1" s="531"/>
      <c r="B1" s="531"/>
      <c r="C1" s="531"/>
      <c r="D1" s="531"/>
      <c r="E1" s="531"/>
      <c r="F1" s="531"/>
    </row>
    <row r="2" spans="1:9" s="41" customFormat="1" ht="22.5" customHeight="1">
      <c r="A2" s="531" t="s">
        <v>639</v>
      </c>
      <c r="B2" s="531"/>
      <c r="C2" s="531"/>
      <c r="D2" s="531"/>
      <c r="E2" s="531"/>
      <c r="F2" s="531"/>
      <c r="G2" s="531"/>
      <c r="H2" s="531"/>
      <c r="I2" s="531"/>
    </row>
    <row r="3" spans="1:9" s="41" customFormat="1" ht="45.75" customHeight="1">
      <c r="A3" s="734" t="s">
        <v>640</v>
      </c>
      <c r="B3" s="734"/>
      <c r="C3" s="734"/>
      <c r="D3" s="734"/>
      <c r="E3" s="734"/>
      <c r="F3" s="734"/>
      <c r="G3" s="734"/>
      <c r="H3" s="734"/>
      <c r="I3" s="734"/>
    </row>
    <row r="4" spans="1:9" s="41" customFormat="1" ht="22.5" customHeight="1" thickBot="1">
      <c r="A4" s="536" t="s">
        <v>305</v>
      </c>
      <c r="B4" s="536"/>
      <c r="C4" s="536"/>
      <c r="D4" s="536"/>
      <c r="E4" s="536"/>
      <c r="F4" s="536"/>
      <c r="G4" s="630" t="s">
        <v>488</v>
      </c>
      <c r="H4" s="630"/>
      <c r="I4" s="630"/>
    </row>
    <row r="5" spans="1:9" ht="20.100000000000001" customHeight="1" thickTop="1">
      <c r="A5" s="608" t="s">
        <v>87</v>
      </c>
      <c r="B5" s="608"/>
      <c r="C5" s="608"/>
      <c r="D5" s="608" t="s">
        <v>526</v>
      </c>
      <c r="E5" s="608"/>
      <c r="F5" s="608" t="s">
        <v>0</v>
      </c>
      <c r="G5" s="608" t="s">
        <v>380</v>
      </c>
      <c r="H5" s="608"/>
      <c r="I5" s="608"/>
    </row>
    <row r="6" spans="1:9" ht="17.25" customHeight="1">
      <c r="A6" s="610"/>
      <c r="B6" s="610"/>
      <c r="C6" s="610"/>
      <c r="D6" s="238" t="s">
        <v>9</v>
      </c>
      <c r="E6" s="238" t="s">
        <v>10</v>
      </c>
      <c r="F6" s="610"/>
      <c r="G6" s="610"/>
      <c r="H6" s="610"/>
      <c r="I6" s="610"/>
    </row>
    <row r="7" spans="1:9" ht="18" customHeight="1" thickBot="1">
      <c r="A7" s="742"/>
      <c r="B7" s="742"/>
      <c r="C7" s="742"/>
      <c r="D7" s="239" t="s">
        <v>347</v>
      </c>
      <c r="E7" s="239" t="s">
        <v>348</v>
      </c>
      <c r="F7" s="239" t="s">
        <v>329</v>
      </c>
      <c r="G7" s="754"/>
      <c r="H7" s="754"/>
      <c r="I7" s="754"/>
    </row>
    <row r="8" spans="1:9" ht="21" customHeight="1" thickTop="1">
      <c r="A8" s="818" t="s">
        <v>193</v>
      </c>
      <c r="B8" s="818"/>
      <c r="C8" s="818"/>
      <c r="D8" s="247">
        <v>0</v>
      </c>
      <c r="E8" s="247">
        <v>0</v>
      </c>
      <c r="F8" s="247">
        <f t="shared" ref="F8:F24" si="0">SUM(D8:E8)</f>
        <v>0</v>
      </c>
      <c r="G8" s="809" t="s">
        <v>479</v>
      </c>
      <c r="H8" s="809"/>
      <c r="I8" s="809"/>
    </row>
    <row r="9" spans="1:9" ht="21" customHeight="1">
      <c r="A9" s="811" t="s">
        <v>194</v>
      </c>
      <c r="B9" s="580" t="s">
        <v>195</v>
      </c>
      <c r="C9" s="580"/>
      <c r="D9" s="122">
        <v>74</v>
      </c>
      <c r="E9" s="122">
        <v>36</v>
      </c>
      <c r="F9" s="122">
        <f t="shared" si="0"/>
        <v>110</v>
      </c>
      <c r="G9" s="804" t="s">
        <v>383</v>
      </c>
      <c r="H9" s="804"/>
      <c r="I9" s="815" t="s">
        <v>357</v>
      </c>
    </row>
    <row r="10" spans="1:9" ht="21" customHeight="1">
      <c r="A10" s="811"/>
      <c r="B10" s="580" t="s">
        <v>93</v>
      </c>
      <c r="C10" s="580"/>
      <c r="D10" s="122">
        <v>44</v>
      </c>
      <c r="E10" s="122">
        <v>29</v>
      </c>
      <c r="F10" s="122">
        <f t="shared" si="0"/>
        <v>73</v>
      </c>
      <c r="G10" s="804" t="s">
        <v>384</v>
      </c>
      <c r="H10" s="804"/>
      <c r="I10" s="816"/>
    </row>
    <row r="11" spans="1:9" ht="21" customHeight="1">
      <c r="A11" s="811"/>
      <c r="B11" s="580" t="s">
        <v>94</v>
      </c>
      <c r="C11" s="580"/>
      <c r="D11" s="122">
        <v>41</v>
      </c>
      <c r="E11" s="122">
        <v>18</v>
      </c>
      <c r="F11" s="122">
        <f t="shared" si="0"/>
        <v>59</v>
      </c>
      <c r="G11" s="804" t="s">
        <v>385</v>
      </c>
      <c r="H11" s="804"/>
      <c r="I11" s="816"/>
    </row>
    <row r="12" spans="1:9" ht="21" customHeight="1">
      <c r="A12" s="811"/>
      <c r="B12" s="580" t="s">
        <v>95</v>
      </c>
      <c r="C12" s="580"/>
      <c r="D12" s="122">
        <v>41</v>
      </c>
      <c r="E12" s="122">
        <v>23</v>
      </c>
      <c r="F12" s="122">
        <f t="shared" si="0"/>
        <v>64</v>
      </c>
      <c r="G12" s="804" t="s">
        <v>386</v>
      </c>
      <c r="H12" s="804"/>
      <c r="I12" s="816"/>
    </row>
    <row r="13" spans="1:9" ht="21" customHeight="1">
      <c r="A13" s="811"/>
      <c r="B13" s="580" t="s">
        <v>96</v>
      </c>
      <c r="C13" s="580"/>
      <c r="D13" s="122">
        <v>31</v>
      </c>
      <c r="E13" s="122">
        <v>22</v>
      </c>
      <c r="F13" s="122">
        <f t="shared" si="0"/>
        <v>53</v>
      </c>
      <c r="G13" s="804" t="s">
        <v>387</v>
      </c>
      <c r="H13" s="804"/>
      <c r="I13" s="816"/>
    </row>
    <row r="14" spans="1:9" ht="21" customHeight="1">
      <c r="A14" s="811"/>
      <c r="B14" s="580" t="s">
        <v>97</v>
      </c>
      <c r="C14" s="580"/>
      <c r="D14" s="122">
        <v>35</v>
      </c>
      <c r="E14" s="122">
        <v>13</v>
      </c>
      <c r="F14" s="122">
        <f t="shared" si="0"/>
        <v>48</v>
      </c>
      <c r="G14" s="804" t="s">
        <v>388</v>
      </c>
      <c r="H14" s="804"/>
      <c r="I14" s="816"/>
    </row>
    <row r="15" spans="1:9" ht="21" customHeight="1">
      <c r="A15" s="811"/>
      <c r="B15" s="580" t="s">
        <v>198</v>
      </c>
      <c r="C15" s="580"/>
      <c r="D15" s="122">
        <f>SUM(D9:D14)</f>
        <v>266</v>
      </c>
      <c r="E15" s="122">
        <f>SUM(E9:E14)</f>
        <v>141</v>
      </c>
      <c r="F15" s="122">
        <f t="shared" si="0"/>
        <v>407</v>
      </c>
      <c r="G15" s="804" t="s">
        <v>389</v>
      </c>
      <c r="H15" s="804"/>
      <c r="I15" s="817"/>
    </row>
    <row r="16" spans="1:9" ht="21" customHeight="1">
      <c r="A16" s="580" t="s">
        <v>199</v>
      </c>
      <c r="B16" s="580"/>
      <c r="C16" s="580"/>
      <c r="D16" s="122">
        <v>20</v>
      </c>
      <c r="E16" s="122">
        <v>11</v>
      </c>
      <c r="F16" s="122">
        <f t="shared" si="0"/>
        <v>31</v>
      </c>
      <c r="G16" s="804" t="s">
        <v>485</v>
      </c>
      <c r="H16" s="804"/>
      <c r="I16" s="804"/>
    </row>
    <row r="17" spans="1:9" ht="21" customHeight="1">
      <c r="A17" s="580" t="s">
        <v>200</v>
      </c>
      <c r="B17" s="580"/>
      <c r="C17" s="580"/>
      <c r="D17" s="122">
        <v>11</v>
      </c>
      <c r="E17" s="122">
        <v>5</v>
      </c>
      <c r="F17" s="122">
        <f t="shared" si="0"/>
        <v>16</v>
      </c>
      <c r="G17" s="804" t="s">
        <v>486</v>
      </c>
      <c r="H17" s="804"/>
      <c r="I17" s="804"/>
    </row>
    <row r="18" spans="1:9" ht="21" customHeight="1">
      <c r="A18" s="580" t="s">
        <v>201</v>
      </c>
      <c r="B18" s="580"/>
      <c r="C18" s="580"/>
      <c r="D18" s="122">
        <v>6</v>
      </c>
      <c r="E18" s="122">
        <v>7</v>
      </c>
      <c r="F18" s="122">
        <f t="shared" si="0"/>
        <v>13</v>
      </c>
      <c r="G18" s="804" t="s">
        <v>487</v>
      </c>
      <c r="H18" s="804"/>
      <c r="I18" s="804"/>
    </row>
    <row r="19" spans="1:9" ht="21" customHeight="1">
      <c r="A19" s="580" t="s">
        <v>202</v>
      </c>
      <c r="B19" s="580"/>
      <c r="C19" s="580"/>
      <c r="D19" s="122">
        <f>SUM(D16:D18)</f>
        <v>37</v>
      </c>
      <c r="E19" s="122">
        <f>SUM(E16:E18)</f>
        <v>23</v>
      </c>
      <c r="F19" s="122">
        <f t="shared" si="0"/>
        <v>60</v>
      </c>
      <c r="G19" s="804"/>
      <c r="H19" s="804"/>
      <c r="I19" s="804"/>
    </row>
    <row r="20" spans="1:9" ht="21" customHeight="1">
      <c r="A20" s="580" t="s">
        <v>4</v>
      </c>
      <c r="B20" s="811"/>
      <c r="C20" s="157" t="s">
        <v>231</v>
      </c>
      <c r="D20" s="122">
        <v>0</v>
      </c>
      <c r="E20" s="122">
        <v>0</v>
      </c>
      <c r="F20" s="122">
        <f t="shared" si="0"/>
        <v>0</v>
      </c>
      <c r="G20" s="294" t="s">
        <v>386</v>
      </c>
      <c r="H20" s="814" t="s">
        <v>359</v>
      </c>
      <c r="I20" s="804"/>
    </row>
    <row r="21" spans="1:9" ht="21" customHeight="1">
      <c r="A21" s="580"/>
      <c r="B21" s="811"/>
      <c r="C21" s="157" t="s">
        <v>232</v>
      </c>
      <c r="D21" s="122">
        <v>0</v>
      </c>
      <c r="E21" s="122">
        <v>0</v>
      </c>
      <c r="F21" s="122">
        <f t="shared" si="0"/>
        <v>0</v>
      </c>
      <c r="G21" s="294" t="s">
        <v>387</v>
      </c>
      <c r="H21" s="814"/>
      <c r="I21" s="804"/>
    </row>
    <row r="22" spans="1:9" ht="21" customHeight="1">
      <c r="A22" s="580"/>
      <c r="B22" s="811"/>
      <c r="C22" s="157" t="s">
        <v>233</v>
      </c>
      <c r="D22" s="122">
        <v>0</v>
      </c>
      <c r="E22" s="122">
        <v>0</v>
      </c>
      <c r="F22" s="122">
        <f t="shared" si="0"/>
        <v>0</v>
      </c>
      <c r="G22" s="294" t="s">
        <v>388</v>
      </c>
      <c r="H22" s="814"/>
      <c r="I22" s="804"/>
    </row>
    <row r="23" spans="1:9" ht="21" customHeight="1" thickBot="1">
      <c r="A23" s="594" t="s">
        <v>230</v>
      </c>
      <c r="B23" s="594"/>
      <c r="C23" s="594"/>
      <c r="D23" s="352">
        <f>SUM(D20:D22)</f>
        <v>0</v>
      </c>
      <c r="E23" s="352">
        <f>SUM(E20:E22)</f>
        <v>0</v>
      </c>
      <c r="F23" s="352">
        <f t="shared" si="0"/>
        <v>0</v>
      </c>
      <c r="G23" s="812" t="s">
        <v>391</v>
      </c>
      <c r="H23" s="812"/>
      <c r="I23" s="812"/>
    </row>
    <row r="24" spans="1:9" ht="21" customHeight="1" thickTop="1" thickBot="1">
      <c r="A24" s="810" t="s">
        <v>69</v>
      </c>
      <c r="B24" s="810"/>
      <c r="C24" s="810"/>
      <c r="D24" s="299">
        <f>SUM(D23,D19,D15,D8)</f>
        <v>303</v>
      </c>
      <c r="E24" s="299">
        <f>SUM(E23,E19,E15,E8)</f>
        <v>164</v>
      </c>
      <c r="F24" s="299">
        <f t="shared" si="0"/>
        <v>467</v>
      </c>
      <c r="G24" s="813" t="s">
        <v>366</v>
      </c>
      <c r="H24" s="813"/>
      <c r="I24" s="813"/>
    </row>
    <row r="25" spans="1:9" ht="16.5" thickTop="1"/>
  </sheetData>
  <mergeCells count="41">
    <mergeCell ref="A1:F1"/>
    <mergeCell ref="D5:E5"/>
    <mergeCell ref="F5:F6"/>
    <mergeCell ref="A8:C8"/>
    <mergeCell ref="A17:C17"/>
    <mergeCell ref="B13:C13"/>
    <mergeCell ref="B14:C14"/>
    <mergeCell ref="A3:I3"/>
    <mergeCell ref="G4:I4"/>
    <mergeCell ref="A5:C7"/>
    <mergeCell ref="G5:I7"/>
    <mergeCell ref="A4:F4"/>
    <mergeCell ref="G9:H9"/>
    <mergeCell ref="G10:H10"/>
    <mergeCell ref="G11:H11"/>
    <mergeCell ref="G12:H12"/>
    <mergeCell ref="G23:I23"/>
    <mergeCell ref="G24:I24"/>
    <mergeCell ref="H20:I22"/>
    <mergeCell ref="I9:I15"/>
    <mergeCell ref="G18:I18"/>
    <mergeCell ref="G19:I19"/>
    <mergeCell ref="G15:H15"/>
    <mergeCell ref="G16:I16"/>
    <mergeCell ref="G14:H14"/>
    <mergeCell ref="A2:I2"/>
    <mergeCell ref="B10:C10"/>
    <mergeCell ref="B9:C9"/>
    <mergeCell ref="A19:C19"/>
    <mergeCell ref="A24:C24"/>
    <mergeCell ref="A23:C23"/>
    <mergeCell ref="A20:B22"/>
    <mergeCell ref="A16:C16"/>
    <mergeCell ref="B15:C15"/>
    <mergeCell ref="A9:A15"/>
    <mergeCell ref="A18:C18"/>
    <mergeCell ref="B11:C11"/>
    <mergeCell ref="B12:C12"/>
    <mergeCell ref="G8:I8"/>
    <mergeCell ref="G13:H13"/>
    <mergeCell ref="G17:I17"/>
  </mergeCells>
  <phoneticPr fontId="2" type="noConversion"/>
  <printOptions horizontalCentered="1"/>
  <pageMargins left="1" right="1" top="1.5" bottom="1" header="1.5" footer="1"/>
  <pageSetup paperSize="9" scale="75" orientation="landscape" r:id="rId1"/>
  <headerFooter alignWithMargins="0">
    <oddFooter xml:space="preserve">&amp;C&amp;12 53&amp;11
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12"/>
  <sheetViews>
    <sheetView rightToLeft="1" view="pageBreakPreview" topLeftCell="A4" zoomScaleNormal="100" zoomScaleSheetLayoutView="100" workbookViewId="0">
      <selection activeCell="B5" sqref="B5:P5"/>
    </sheetView>
  </sheetViews>
  <sheetFormatPr defaultRowHeight="12.75"/>
  <cols>
    <col min="1" max="1" width="10.28515625" customWidth="1"/>
    <col min="2" max="2" width="11.28515625" customWidth="1"/>
    <col min="3" max="4" width="16.42578125" customWidth="1"/>
    <col min="5" max="5" width="17.42578125" customWidth="1"/>
    <col min="6" max="6" width="10.140625" customWidth="1"/>
  </cols>
  <sheetData>
    <row r="1" spans="1:7" s="1" customFormat="1" ht="27.75" customHeight="1">
      <c r="A1" s="531"/>
      <c r="B1" s="531"/>
      <c r="C1" s="531"/>
      <c r="D1" s="531"/>
      <c r="E1" s="531"/>
    </row>
    <row r="2" spans="1:7" s="1" customFormat="1" ht="27.75" customHeight="1">
      <c r="A2" s="531" t="s">
        <v>641</v>
      </c>
      <c r="B2" s="531"/>
      <c r="C2" s="531"/>
      <c r="D2" s="531"/>
      <c r="E2" s="531"/>
      <c r="F2" s="531"/>
      <c r="G2" s="531"/>
    </row>
    <row r="3" spans="1:7" s="1" customFormat="1" ht="42" customHeight="1">
      <c r="A3" s="793" t="s">
        <v>642</v>
      </c>
      <c r="B3" s="793"/>
      <c r="C3" s="793"/>
      <c r="D3" s="793"/>
      <c r="E3" s="793"/>
      <c r="F3" s="793"/>
      <c r="G3" s="793"/>
    </row>
    <row r="4" spans="1:7" s="1" customFormat="1" ht="28.5" customHeight="1" thickBot="1">
      <c r="A4" s="570" t="s">
        <v>306</v>
      </c>
      <c r="B4" s="570"/>
      <c r="C4" s="570"/>
      <c r="D4" s="570"/>
      <c r="E4" s="570"/>
      <c r="F4" s="630" t="s">
        <v>489</v>
      </c>
      <c r="G4" s="630"/>
    </row>
    <row r="5" spans="1:7" ht="19.5" customHeight="1" thickTop="1">
      <c r="A5" s="819" t="s">
        <v>87</v>
      </c>
      <c r="B5" s="819"/>
      <c r="C5" s="819" t="s">
        <v>526</v>
      </c>
      <c r="D5" s="819"/>
      <c r="E5" s="819" t="s">
        <v>11</v>
      </c>
      <c r="F5" s="821" t="s">
        <v>380</v>
      </c>
      <c r="G5" s="821"/>
    </row>
    <row r="6" spans="1:7" ht="17.25" customHeight="1">
      <c r="A6" s="725"/>
      <c r="B6" s="725"/>
      <c r="C6" s="442" t="s">
        <v>9</v>
      </c>
      <c r="D6" s="442" t="s">
        <v>10</v>
      </c>
      <c r="E6" s="725"/>
      <c r="F6" s="822"/>
      <c r="G6" s="822"/>
    </row>
    <row r="7" spans="1:7" ht="18.75" customHeight="1" thickBot="1">
      <c r="A7" s="820"/>
      <c r="B7" s="820"/>
      <c r="C7" s="443" t="s">
        <v>347</v>
      </c>
      <c r="D7" s="443" t="s">
        <v>348</v>
      </c>
      <c r="E7" s="443" t="s">
        <v>349</v>
      </c>
      <c r="F7" s="823"/>
      <c r="G7" s="823"/>
    </row>
    <row r="8" spans="1:7" ht="27" customHeight="1" thickTop="1">
      <c r="A8" s="587" t="s">
        <v>203</v>
      </c>
      <c r="B8" s="587"/>
      <c r="C8" s="91">
        <v>219</v>
      </c>
      <c r="D8" s="91">
        <v>99</v>
      </c>
      <c r="E8" s="91">
        <f>SUM(C8:D8)</f>
        <v>318</v>
      </c>
      <c r="F8" s="809" t="s">
        <v>490</v>
      </c>
      <c r="G8" s="809"/>
    </row>
    <row r="9" spans="1:7" ht="27" customHeight="1">
      <c r="A9" s="580" t="s">
        <v>204</v>
      </c>
      <c r="B9" s="580"/>
      <c r="C9" s="93">
        <v>238</v>
      </c>
      <c r="D9" s="93">
        <v>105</v>
      </c>
      <c r="E9" s="93">
        <f>SUM(C9:D9)</f>
        <v>343</v>
      </c>
      <c r="F9" s="804" t="s">
        <v>358</v>
      </c>
      <c r="G9" s="804"/>
    </row>
    <row r="10" spans="1:7" ht="27" customHeight="1" thickBot="1">
      <c r="A10" s="644" t="s">
        <v>205</v>
      </c>
      <c r="B10" s="644"/>
      <c r="C10" s="100">
        <v>140</v>
      </c>
      <c r="D10" s="100">
        <v>48</v>
      </c>
      <c r="E10" s="100">
        <f>SUM(C10:D10)</f>
        <v>188</v>
      </c>
      <c r="F10" s="805" t="s">
        <v>491</v>
      </c>
      <c r="G10" s="805"/>
    </row>
    <row r="11" spans="1:7" ht="27" customHeight="1" thickTop="1" thickBot="1">
      <c r="A11" s="716" t="s">
        <v>0</v>
      </c>
      <c r="B11" s="716"/>
      <c r="C11" s="98">
        <f>SUM(C8:C10)</f>
        <v>597</v>
      </c>
      <c r="D11" s="98">
        <f>SUM(D8:D10)</f>
        <v>252</v>
      </c>
      <c r="E11" s="98">
        <f>SUM(C11:D11)</f>
        <v>849</v>
      </c>
      <c r="F11" s="806" t="s">
        <v>329</v>
      </c>
      <c r="G11" s="806"/>
    </row>
    <row r="12" spans="1:7" ht="13.5" thickTop="1"/>
  </sheetData>
  <mergeCells count="17">
    <mergeCell ref="A2:G2"/>
    <mergeCell ref="A11:B11"/>
    <mergeCell ref="F11:G11"/>
    <mergeCell ref="A3:G3"/>
    <mergeCell ref="F4:G4"/>
    <mergeCell ref="A1:E1"/>
    <mergeCell ref="A10:B10"/>
    <mergeCell ref="E5:E6"/>
    <mergeCell ref="F8:G8"/>
    <mergeCell ref="F9:G9"/>
    <mergeCell ref="F10:G10"/>
    <mergeCell ref="A4:E4"/>
    <mergeCell ref="A5:B7"/>
    <mergeCell ref="F5:G7"/>
    <mergeCell ref="A9:B9"/>
    <mergeCell ref="A8:B8"/>
    <mergeCell ref="C5:D5"/>
  </mergeCells>
  <phoneticPr fontId="2" type="noConversion"/>
  <printOptions horizontalCentered="1"/>
  <pageMargins left="1" right="1" top="1.5" bottom="1" header="1.5" footer="1"/>
  <pageSetup paperSize="9" scale="90" orientation="landscape" r:id="rId1"/>
  <headerFooter alignWithMargins="0">
    <oddFooter>&amp;C&amp;12 54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AA26"/>
  <sheetViews>
    <sheetView rightToLeft="1" view="pageBreakPreview" zoomScale="75" zoomScaleNormal="80" zoomScaleSheetLayoutView="75" workbookViewId="0">
      <selection activeCell="B5" sqref="B5:P5"/>
    </sheetView>
  </sheetViews>
  <sheetFormatPr defaultRowHeight="15.75"/>
  <cols>
    <col min="1" max="1" width="11.42578125" style="41" customWidth="1"/>
    <col min="2" max="2" width="4.85546875" style="41" customWidth="1"/>
    <col min="3" max="3" width="3.85546875" style="41" customWidth="1"/>
    <col min="4" max="5" width="5" style="41" customWidth="1"/>
    <col min="6" max="6" width="5.42578125" style="41" customWidth="1"/>
    <col min="7" max="7" width="5.7109375" style="41" customWidth="1"/>
    <col min="8" max="8" width="5.85546875" style="41" customWidth="1"/>
    <col min="9" max="9" width="5.5703125" style="41" customWidth="1"/>
    <col min="10" max="10" width="5.7109375" style="41" customWidth="1"/>
    <col min="11" max="11" width="5.5703125" style="41" customWidth="1"/>
    <col min="12" max="14" width="5.28515625" style="41" customWidth="1"/>
    <col min="15" max="15" width="5.5703125" style="41" customWidth="1"/>
    <col min="16" max="16" width="5.28515625" style="41" customWidth="1"/>
    <col min="17" max="17" width="5.42578125" style="41" customWidth="1"/>
    <col min="18" max="18" width="6" style="41" customWidth="1"/>
    <col min="19" max="19" width="4.140625" style="41" customWidth="1"/>
    <col min="20" max="20" width="5.42578125" style="41" customWidth="1"/>
    <col min="21" max="21" width="4.7109375" style="41" customWidth="1"/>
    <col min="22" max="22" width="4.5703125" style="41" customWidth="1"/>
    <col min="23" max="23" width="4.140625" style="41" customWidth="1"/>
    <col min="24" max="24" width="6.85546875" style="41" customWidth="1"/>
    <col min="25" max="25" width="5.85546875" style="41" customWidth="1"/>
    <col min="26" max="26" width="7.5703125" style="41" customWidth="1"/>
    <col min="27" max="27" width="16" style="41" bestFit="1" customWidth="1"/>
    <col min="28" max="16384" width="9.140625" style="41"/>
  </cols>
  <sheetData>
    <row r="1" spans="1:27" ht="24.95" customHeight="1">
      <c r="A1" s="598" t="s">
        <v>643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</row>
    <row r="2" spans="1:27" ht="39" customHeight="1">
      <c r="A2" s="759" t="s">
        <v>644</v>
      </c>
      <c r="B2" s="759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59"/>
      <c r="P2" s="759"/>
      <c r="Q2" s="759"/>
      <c r="R2" s="759"/>
      <c r="S2" s="759"/>
      <c r="T2" s="759"/>
      <c r="U2" s="759"/>
      <c r="V2" s="759"/>
      <c r="W2" s="759"/>
      <c r="X2" s="759"/>
      <c r="Y2" s="759"/>
      <c r="Z2" s="759"/>
      <c r="AA2" s="759"/>
    </row>
    <row r="3" spans="1:27" ht="24.95" customHeight="1" thickBot="1">
      <c r="A3" s="321" t="s">
        <v>309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824" t="s">
        <v>492</v>
      </c>
      <c r="AA3" s="824"/>
    </row>
    <row r="4" spans="1:27" ht="20.100000000000001" customHeight="1" thickTop="1">
      <c r="A4" s="769" t="s">
        <v>1</v>
      </c>
      <c r="B4" s="769" t="s">
        <v>53</v>
      </c>
      <c r="C4" s="769"/>
      <c r="D4" s="769" t="s">
        <v>54</v>
      </c>
      <c r="E4" s="769"/>
      <c r="F4" s="769" t="s">
        <v>55</v>
      </c>
      <c r="G4" s="769"/>
      <c r="H4" s="769" t="s">
        <v>56</v>
      </c>
      <c r="I4" s="769"/>
      <c r="J4" s="769" t="s">
        <v>57</v>
      </c>
      <c r="K4" s="769"/>
      <c r="L4" s="769" t="s">
        <v>58</v>
      </c>
      <c r="M4" s="769"/>
      <c r="N4" s="769" t="s">
        <v>59</v>
      </c>
      <c r="O4" s="769"/>
      <c r="P4" s="769" t="s">
        <v>60</v>
      </c>
      <c r="Q4" s="769"/>
      <c r="R4" s="769" t="s">
        <v>61</v>
      </c>
      <c r="S4" s="769"/>
      <c r="T4" s="769" t="s">
        <v>62</v>
      </c>
      <c r="U4" s="769"/>
      <c r="V4" s="769" t="s">
        <v>63</v>
      </c>
      <c r="W4" s="769"/>
      <c r="X4" s="769" t="s">
        <v>8</v>
      </c>
      <c r="Y4" s="769"/>
      <c r="Z4" s="769"/>
      <c r="AA4" s="542" t="s">
        <v>313</v>
      </c>
    </row>
    <row r="5" spans="1:27" ht="20.100000000000001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0"/>
      <c r="P5" s="770"/>
      <c r="Q5" s="770"/>
      <c r="R5" s="770"/>
      <c r="S5" s="770"/>
      <c r="T5" s="770"/>
      <c r="U5" s="770"/>
      <c r="V5" s="770"/>
      <c r="W5" s="770"/>
      <c r="X5" s="770" t="s">
        <v>816</v>
      </c>
      <c r="Y5" s="770"/>
      <c r="Z5" s="770"/>
      <c r="AA5" s="543"/>
    </row>
    <row r="6" spans="1:27" ht="20.100000000000001" customHeight="1">
      <c r="A6" s="770"/>
      <c r="B6" s="191" t="s">
        <v>9</v>
      </c>
      <c r="C6" s="191" t="s">
        <v>10</v>
      </c>
      <c r="D6" s="191" t="s">
        <v>9</v>
      </c>
      <c r="E6" s="191" t="s">
        <v>10</v>
      </c>
      <c r="F6" s="191" t="s">
        <v>9</v>
      </c>
      <c r="G6" s="191" t="s">
        <v>10</v>
      </c>
      <c r="H6" s="191" t="s">
        <v>9</v>
      </c>
      <c r="I6" s="191" t="s">
        <v>10</v>
      </c>
      <c r="J6" s="191" t="s">
        <v>9</v>
      </c>
      <c r="K6" s="191" t="s">
        <v>10</v>
      </c>
      <c r="L6" s="191" t="s">
        <v>9</v>
      </c>
      <c r="M6" s="191" t="s">
        <v>10</v>
      </c>
      <c r="N6" s="191" t="s">
        <v>9</v>
      </c>
      <c r="O6" s="191" t="s">
        <v>10</v>
      </c>
      <c r="P6" s="191" t="s">
        <v>9</v>
      </c>
      <c r="Q6" s="191" t="s">
        <v>10</v>
      </c>
      <c r="R6" s="191" t="s">
        <v>9</v>
      </c>
      <c r="S6" s="191" t="s">
        <v>10</v>
      </c>
      <c r="T6" s="191" t="s">
        <v>9</v>
      </c>
      <c r="U6" s="191" t="s">
        <v>10</v>
      </c>
      <c r="V6" s="191" t="s">
        <v>9</v>
      </c>
      <c r="W6" s="191" t="s">
        <v>10</v>
      </c>
      <c r="X6" s="191" t="s">
        <v>9</v>
      </c>
      <c r="Y6" s="191" t="s">
        <v>10</v>
      </c>
      <c r="Z6" s="191" t="s">
        <v>11</v>
      </c>
      <c r="AA6" s="543"/>
    </row>
    <row r="7" spans="1:27" ht="20.100000000000001" customHeight="1" thickBot="1">
      <c r="A7" s="771"/>
      <c r="B7" s="353" t="s">
        <v>347</v>
      </c>
      <c r="C7" s="353" t="s">
        <v>348</v>
      </c>
      <c r="D7" s="353" t="s">
        <v>347</v>
      </c>
      <c r="E7" s="353" t="s">
        <v>348</v>
      </c>
      <c r="F7" s="353" t="s">
        <v>347</v>
      </c>
      <c r="G7" s="353" t="s">
        <v>348</v>
      </c>
      <c r="H7" s="353" t="s">
        <v>347</v>
      </c>
      <c r="I7" s="353" t="s">
        <v>348</v>
      </c>
      <c r="J7" s="353" t="s">
        <v>347</v>
      </c>
      <c r="K7" s="353" t="s">
        <v>348</v>
      </c>
      <c r="L7" s="353" t="s">
        <v>347</v>
      </c>
      <c r="M7" s="353" t="s">
        <v>348</v>
      </c>
      <c r="N7" s="353" t="s">
        <v>347</v>
      </c>
      <c r="O7" s="353" t="s">
        <v>348</v>
      </c>
      <c r="P7" s="353" t="s">
        <v>347</v>
      </c>
      <c r="Q7" s="353" t="s">
        <v>348</v>
      </c>
      <c r="R7" s="353" t="s">
        <v>347</v>
      </c>
      <c r="S7" s="353" t="s">
        <v>348</v>
      </c>
      <c r="T7" s="353" t="s">
        <v>347</v>
      </c>
      <c r="U7" s="353" t="s">
        <v>348</v>
      </c>
      <c r="V7" s="353" t="s">
        <v>347</v>
      </c>
      <c r="W7" s="353" t="s">
        <v>348</v>
      </c>
      <c r="X7" s="353" t="s">
        <v>347</v>
      </c>
      <c r="Y7" s="353" t="s">
        <v>348</v>
      </c>
      <c r="Z7" s="194" t="s">
        <v>349</v>
      </c>
      <c r="AA7" s="573"/>
    </row>
    <row r="8" spans="1:27" ht="20.100000000000001" customHeight="1" thickTop="1">
      <c r="A8" s="200" t="s">
        <v>28</v>
      </c>
      <c r="B8" s="91" t="s">
        <v>257</v>
      </c>
      <c r="C8" s="91" t="s">
        <v>257</v>
      </c>
      <c r="D8" s="91" t="s">
        <v>257</v>
      </c>
      <c r="E8" s="91" t="s">
        <v>257</v>
      </c>
      <c r="F8" s="91" t="s">
        <v>257</v>
      </c>
      <c r="G8" s="91" t="s">
        <v>257</v>
      </c>
      <c r="H8" s="91" t="s">
        <v>257</v>
      </c>
      <c r="I8" s="91" t="s">
        <v>257</v>
      </c>
      <c r="J8" s="91" t="s">
        <v>257</v>
      </c>
      <c r="K8" s="91" t="s">
        <v>257</v>
      </c>
      <c r="L8" s="91" t="s">
        <v>257</v>
      </c>
      <c r="M8" s="91" t="s">
        <v>257</v>
      </c>
      <c r="N8" s="91" t="s">
        <v>257</v>
      </c>
      <c r="O8" s="91" t="s">
        <v>257</v>
      </c>
      <c r="P8" s="91" t="s">
        <v>257</v>
      </c>
      <c r="Q8" s="91" t="s">
        <v>257</v>
      </c>
      <c r="R8" s="91" t="s">
        <v>257</v>
      </c>
      <c r="S8" s="91" t="s">
        <v>257</v>
      </c>
      <c r="T8" s="91" t="s">
        <v>257</v>
      </c>
      <c r="U8" s="91" t="s">
        <v>257</v>
      </c>
      <c r="V8" s="91" t="s">
        <v>257</v>
      </c>
      <c r="W8" s="91" t="s">
        <v>257</v>
      </c>
      <c r="X8" s="91" t="s">
        <v>257</v>
      </c>
      <c r="Y8" s="91" t="s">
        <v>257</v>
      </c>
      <c r="Z8" s="91" t="s">
        <v>257</v>
      </c>
      <c r="AA8" s="347" t="s">
        <v>314</v>
      </c>
    </row>
    <row r="9" spans="1:27" ht="20.100000000000001" customHeight="1">
      <c r="A9" s="202" t="s">
        <v>39</v>
      </c>
      <c r="B9" s="132">
        <v>12</v>
      </c>
      <c r="C9" s="132">
        <v>6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0</v>
      </c>
      <c r="W9" s="132">
        <v>0</v>
      </c>
      <c r="X9" s="231">
        <f t="shared" ref="X9:X22" si="0">SUM(V9,T9,R9,P9,N9,L9,J9,H9,F9,D9,B9)</f>
        <v>12</v>
      </c>
      <c r="Y9" s="231">
        <f t="shared" ref="Y9:Y22" si="1">SUM(W9,U9,S9,Q9,O9,M9,K9,I9,G9,E9,C9)</f>
        <v>6</v>
      </c>
      <c r="Z9" s="231">
        <f t="shared" ref="Z9" si="2">SUM(X9:Y9)</f>
        <v>18</v>
      </c>
      <c r="AA9" s="348" t="s">
        <v>315</v>
      </c>
    </row>
    <row r="10" spans="1:27" ht="20.100000000000001" customHeight="1">
      <c r="A10" s="202" t="s">
        <v>29</v>
      </c>
      <c r="B10" s="231">
        <v>0</v>
      </c>
      <c r="C10" s="231">
        <v>0</v>
      </c>
      <c r="D10" s="397">
        <v>0</v>
      </c>
      <c r="E10" s="231">
        <v>0</v>
      </c>
      <c r="F10" s="231">
        <v>12</v>
      </c>
      <c r="G10" s="231">
        <v>10</v>
      </c>
      <c r="H10" s="231">
        <v>4</v>
      </c>
      <c r="I10" s="231">
        <v>1</v>
      </c>
      <c r="J10" s="231">
        <v>5</v>
      </c>
      <c r="K10" s="231">
        <v>0</v>
      </c>
      <c r="L10" s="231">
        <v>0</v>
      </c>
      <c r="M10" s="231">
        <v>0</v>
      </c>
      <c r="N10" s="231">
        <v>0</v>
      </c>
      <c r="O10" s="231">
        <v>0</v>
      </c>
      <c r="P10" s="231">
        <v>0</v>
      </c>
      <c r="Q10" s="231">
        <v>0</v>
      </c>
      <c r="R10" s="231">
        <v>0</v>
      </c>
      <c r="S10" s="231">
        <v>0</v>
      </c>
      <c r="T10" s="231">
        <v>0</v>
      </c>
      <c r="U10" s="231">
        <v>0</v>
      </c>
      <c r="V10" s="231">
        <v>0</v>
      </c>
      <c r="W10" s="231">
        <v>0</v>
      </c>
      <c r="X10" s="231">
        <f t="shared" si="0"/>
        <v>21</v>
      </c>
      <c r="Y10" s="231">
        <f t="shared" si="1"/>
        <v>11</v>
      </c>
      <c r="Z10" s="231">
        <f t="shared" ref="Z10:Z22" si="3">SUM(X10:Y10)</f>
        <v>32</v>
      </c>
      <c r="AA10" s="348" t="s">
        <v>316</v>
      </c>
    </row>
    <row r="11" spans="1:27" ht="20.100000000000001" customHeight="1">
      <c r="A11" s="202" t="s">
        <v>40</v>
      </c>
      <c r="B11" s="231">
        <v>0</v>
      </c>
      <c r="C11" s="231">
        <v>0</v>
      </c>
      <c r="D11" s="397">
        <v>0</v>
      </c>
      <c r="E11" s="231">
        <v>0</v>
      </c>
      <c r="F11" s="231">
        <v>13</v>
      </c>
      <c r="G11" s="231">
        <v>4</v>
      </c>
      <c r="H11" s="231">
        <v>0</v>
      </c>
      <c r="I11" s="231">
        <v>0</v>
      </c>
      <c r="J11" s="231">
        <v>0</v>
      </c>
      <c r="K11" s="231">
        <v>0</v>
      </c>
      <c r="L11" s="231">
        <v>0</v>
      </c>
      <c r="M11" s="231">
        <v>0</v>
      </c>
      <c r="N11" s="231">
        <v>0</v>
      </c>
      <c r="O11" s="231">
        <v>0</v>
      </c>
      <c r="P11" s="231">
        <v>0</v>
      </c>
      <c r="Q11" s="231">
        <v>0</v>
      </c>
      <c r="R11" s="231">
        <v>0</v>
      </c>
      <c r="S11" s="231">
        <v>0</v>
      </c>
      <c r="T11" s="231">
        <v>0</v>
      </c>
      <c r="U11" s="231">
        <v>0</v>
      </c>
      <c r="V11" s="231">
        <v>0</v>
      </c>
      <c r="W11" s="231">
        <v>0</v>
      </c>
      <c r="X11" s="231">
        <f t="shared" si="0"/>
        <v>13</v>
      </c>
      <c r="Y11" s="231">
        <f t="shared" si="1"/>
        <v>4</v>
      </c>
      <c r="Z11" s="231">
        <f t="shared" si="3"/>
        <v>17</v>
      </c>
      <c r="AA11" s="348" t="s">
        <v>317</v>
      </c>
    </row>
    <row r="12" spans="1:27" ht="20.100000000000001" customHeight="1">
      <c r="A12" s="202" t="s">
        <v>30</v>
      </c>
      <c r="B12" s="231">
        <v>0</v>
      </c>
      <c r="C12" s="231">
        <v>0</v>
      </c>
      <c r="D12" s="397">
        <v>4</v>
      </c>
      <c r="E12" s="231">
        <v>9</v>
      </c>
      <c r="F12" s="231">
        <v>12</v>
      </c>
      <c r="G12" s="231">
        <v>25</v>
      </c>
      <c r="H12" s="231">
        <v>11</v>
      </c>
      <c r="I12" s="231">
        <v>22</v>
      </c>
      <c r="J12" s="231">
        <v>12</v>
      </c>
      <c r="K12" s="231">
        <v>28</v>
      </c>
      <c r="L12" s="231">
        <v>12</v>
      </c>
      <c r="M12" s="231">
        <v>21</v>
      </c>
      <c r="N12" s="231">
        <v>8</v>
      </c>
      <c r="O12" s="231">
        <v>5</v>
      </c>
      <c r="P12" s="231">
        <v>3</v>
      </c>
      <c r="Q12" s="231">
        <v>5</v>
      </c>
      <c r="R12" s="231">
        <v>0</v>
      </c>
      <c r="S12" s="231">
        <v>0</v>
      </c>
      <c r="T12" s="231">
        <v>0</v>
      </c>
      <c r="U12" s="231">
        <v>0</v>
      </c>
      <c r="V12" s="231">
        <v>0</v>
      </c>
      <c r="W12" s="231">
        <v>0</v>
      </c>
      <c r="X12" s="231">
        <f t="shared" si="0"/>
        <v>62</v>
      </c>
      <c r="Y12" s="231">
        <f t="shared" si="1"/>
        <v>115</v>
      </c>
      <c r="Z12" s="231">
        <f t="shared" si="3"/>
        <v>177</v>
      </c>
      <c r="AA12" s="348" t="s">
        <v>318</v>
      </c>
    </row>
    <row r="13" spans="1:27" ht="20.100000000000001" customHeight="1">
      <c r="A13" s="202" t="s">
        <v>41</v>
      </c>
      <c r="B13" s="132">
        <v>0</v>
      </c>
      <c r="C13" s="132">
        <v>0</v>
      </c>
      <c r="D13" s="397">
        <v>1</v>
      </c>
      <c r="E13" s="132">
        <v>2</v>
      </c>
      <c r="F13" s="132">
        <v>4</v>
      </c>
      <c r="G13" s="132">
        <v>1</v>
      </c>
      <c r="H13" s="132">
        <v>5</v>
      </c>
      <c r="I13" s="132">
        <v>2</v>
      </c>
      <c r="J13" s="132">
        <v>5</v>
      </c>
      <c r="K13" s="132">
        <v>3</v>
      </c>
      <c r="L13" s="132">
        <v>2</v>
      </c>
      <c r="M13" s="132">
        <v>0</v>
      </c>
      <c r="N13" s="132">
        <v>1</v>
      </c>
      <c r="O13" s="132">
        <v>1</v>
      </c>
      <c r="P13" s="132">
        <v>0</v>
      </c>
      <c r="Q13" s="132">
        <v>2</v>
      </c>
      <c r="R13" s="132">
        <v>0</v>
      </c>
      <c r="S13" s="132">
        <v>0</v>
      </c>
      <c r="T13" s="132">
        <v>0</v>
      </c>
      <c r="U13" s="132">
        <v>0</v>
      </c>
      <c r="V13" s="132">
        <v>0</v>
      </c>
      <c r="W13" s="132">
        <v>0</v>
      </c>
      <c r="X13" s="231">
        <f t="shared" si="0"/>
        <v>18</v>
      </c>
      <c r="Y13" s="231">
        <f t="shared" si="1"/>
        <v>11</v>
      </c>
      <c r="Z13" s="231">
        <f t="shared" ref="Z13" si="4">SUM(X13:Y13)</f>
        <v>29</v>
      </c>
      <c r="AA13" s="348" t="s">
        <v>319</v>
      </c>
    </row>
    <row r="14" spans="1:27" ht="20.100000000000001" customHeight="1">
      <c r="A14" s="202" t="s">
        <v>31</v>
      </c>
      <c r="B14" s="231">
        <v>0</v>
      </c>
      <c r="C14" s="231">
        <v>0</v>
      </c>
      <c r="D14" s="397">
        <v>5</v>
      </c>
      <c r="E14" s="231">
        <v>3</v>
      </c>
      <c r="F14" s="231">
        <v>7</v>
      </c>
      <c r="G14" s="231">
        <v>2</v>
      </c>
      <c r="H14" s="231">
        <v>6</v>
      </c>
      <c r="I14" s="231">
        <v>2</v>
      </c>
      <c r="J14" s="231">
        <v>0</v>
      </c>
      <c r="K14" s="231">
        <v>0</v>
      </c>
      <c r="L14" s="231">
        <v>0</v>
      </c>
      <c r="M14" s="231">
        <v>0</v>
      </c>
      <c r="N14" s="231">
        <v>0</v>
      </c>
      <c r="O14" s="231">
        <v>0</v>
      </c>
      <c r="P14" s="231">
        <v>0</v>
      </c>
      <c r="Q14" s="231">
        <v>0</v>
      </c>
      <c r="R14" s="231">
        <v>0</v>
      </c>
      <c r="S14" s="231">
        <v>0</v>
      </c>
      <c r="T14" s="231">
        <v>0</v>
      </c>
      <c r="U14" s="231">
        <v>0</v>
      </c>
      <c r="V14" s="231">
        <v>0</v>
      </c>
      <c r="W14" s="231">
        <v>0</v>
      </c>
      <c r="X14" s="231">
        <f t="shared" si="0"/>
        <v>18</v>
      </c>
      <c r="Y14" s="231">
        <f t="shared" si="1"/>
        <v>7</v>
      </c>
      <c r="Z14" s="231">
        <f t="shared" si="3"/>
        <v>25</v>
      </c>
      <c r="AA14" s="348" t="s">
        <v>320</v>
      </c>
    </row>
    <row r="15" spans="1:27" ht="20.100000000000001" customHeight="1">
      <c r="A15" s="202" t="s">
        <v>32</v>
      </c>
      <c r="B15" s="231">
        <v>0</v>
      </c>
      <c r="C15" s="231">
        <v>0</v>
      </c>
      <c r="D15" s="397">
        <v>1</v>
      </c>
      <c r="E15" s="231">
        <v>2</v>
      </c>
      <c r="F15" s="231">
        <v>11</v>
      </c>
      <c r="G15" s="231">
        <v>6</v>
      </c>
      <c r="H15" s="231">
        <v>3</v>
      </c>
      <c r="I15" s="231">
        <v>0</v>
      </c>
      <c r="J15" s="231">
        <v>0</v>
      </c>
      <c r="K15" s="231">
        <v>0</v>
      </c>
      <c r="L15" s="231">
        <v>0</v>
      </c>
      <c r="M15" s="231">
        <v>0</v>
      </c>
      <c r="N15" s="231">
        <v>0</v>
      </c>
      <c r="O15" s="231">
        <v>0</v>
      </c>
      <c r="P15" s="231">
        <v>0</v>
      </c>
      <c r="Q15" s="231">
        <v>0</v>
      </c>
      <c r="R15" s="231">
        <v>0</v>
      </c>
      <c r="S15" s="231">
        <v>0</v>
      </c>
      <c r="T15" s="231">
        <v>0</v>
      </c>
      <c r="U15" s="231">
        <v>0</v>
      </c>
      <c r="V15" s="231">
        <v>0</v>
      </c>
      <c r="W15" s="231">
        <v>0</v>
      </c>
      <c r="X15" s="231">
        <f t="shared" si="0"/>
        <v>15</v>
      </c>
      <c r="Y15" s="231">
        <f t="shared" si="1"/>
        <v>8</v>
      </c>
      <c r="Z15" s="231">
        <f t="shared" si="3"/>
        <v>23</v>
      </c>
      <c r="AA15" s="348" t="s">
        <v>321</v>
      </c>
    </row>
    <row r="16" spans="1:27" ht="20.100000000000001" customHeight="1">
      <c r="A16" s="202" t="s">
        <v>33</v>
      </c>
      <c r="B16" s="231">
        <v>0</v>
      </c>
      <c r="C16" s="231">
        <v>0</v>
      </c>
      <c r="D16" s="132">
        <v>13</v>
      </c>
      <c r="E16" s="231">
        <v>9</v>
      </c>
      <c r="F16" s="231">
        <v>13</v>
      </c>
      <c r="G16" s="231">
        <v>11</v>
      </c>
      <c r="H16" s="231">
        <v>12</v>
      </c>
      <c r="I16" s="231">
        <v>9</v>
      </c>
      <c r="J16" s="231">
        <v>13</v>
      </c>
      <c r="K16" s="231">
        <v>3</v>
      </c>
      <c r="L16" s="231">
        <v>5</v>
      </c>
      <c r="M16" s="231">
        <v>4</v>
      </c>
      <c r="N16" s="231">
        <v>0</v>
      </c>
      <c r="O16" s="231">
        <v>0</v>
      </c>
      <c r="P16" s="231">
        <v>0</v>
      </c>
      <c r="Q16" s="231">
        <v>5</v>
      </c>
      <c r="R16" s="231">
        <v>0</v>
      </c>
      <c r="S16" s="231">
        <v>0</v>
      </c>
      <c r="T16" s="231">
        <v>0</v>
      </c>
      <c r="U16" s="231">
        <v>0</v>
      </c>
      <c r="V16" s="231">
        <v>0</v>
      </c>
      <c r="W16" s="231">
        <v>0</v>
      </c>
      <c r="X16" s="231">
        <f t="shared" si="0"/>
        <v>56</v>
      </c>
      <c r="Y16" s="231">
        <f t="shared" si="1"/>
        <v>41</v>
      </c>
      <c r="Z16" s="231">
        <f t="shared" si="3"/>
        <v>97</v>
      </c>
      <c r="AA16" s="348" t="s">
        <v>322</v>
      </c>
    </row>
    <row r="17" spans="1:27" ht="20.100000000000001" customHeight="1">
      <c r="A17" s="202" t="s">
        <v>21</v>
      </c>
      <c r="B17" s="231">
        <v>0</v>
      </c>
      <c r="C17" s="231">
        <v>0</v>
      </c>
      <c r="D17" s="397">
        <v>4</v>
      </c>
      <c r="E17" s="231">
        <v>2</v>
      </c>
      <c r="F17" s="231">
        <v>18</v>
      </c>
      <c r="G17" s="231">
        <v>11</v>
      </c>
      <c r="H17" s="231">
        <v>7</v>
      </c>
      <c r="I17" s="231">
        <v>4</v>
      </c>
      <c r="J17" s="231">
        <v>3</v>
      </c>
      <c r="K17" s="231">
        <v>1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1">
        <v>0</v>
      </c>
      <c r="U17" s="231">
        <v>0</v>
      </c>
      <c r="V17" s="231">
        <v>0</v>
      </c>
      <c r="W17" s="231">
        <v>0</v>
      </c>
      <c r="X17" s="231">
        <f t="shared" si="0"/>
        <v>32</v>
      </c>
      <c r="Y17" s="231">
        <f t="shared" si="1"/>
        <v>18</v>
      </c>
      <c r="Z17" s="231">
        <f t="shared" si="3"/>
        <v>50</v>
      </c>
      <c r="AA17" s="348" t="s">
        <v>323</v>
      </c>
    </row>
    <row r="18" spans="1:27" ht="20.100000000000001" customHeight="1">
      <c r="A18" s="202" t="s">
        <v>22</v>
      </c>
      <c r="B18" s="231">
        <v>0</v>
      </c>
      <c r="C18" s="231">
        <v>0</v>
      </c>
      <c r="D18" s="231">
        <v>0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1">
        <v>0</v>
      </c>
      <c r="M18" s="231">
        <v>0</v>
      </c>
      <c r="N18" s="231">
        <v>0</v>
      </c>
      <c r="O18" s="231">
        <v>0</v>
      </c>
      <c r="P18" s="231">
        <v>0</v>
      </c>
      <c r="Q18" s="231">
        <v>0</v>
      </c>
      <c r="R18" s="231">
        <v>0</v>
      </c>
      <c r="S18" s="231">
        <v>0</v>
      </c>
      <c r="T18" s="231">
        <v>0</v>
      </c>
      <c r="U18" s="231">
        <v>0</v>
      </c>
      <c r="V18" s="231">
        <v>0</v>
      </c>
      <c r="W18" s="231">
        <v>0</v>
      </c>
      <c r="X18" s="231">
        <f t="shared" si="0"/>
        <v>0</v>
      </c>
      <c r="Y18" s="231">
        <f t="shared" si="1"/>
        <v>0</v>
      </c>
      <c r="Z18" s="231">
        <f t="shared" si="3"/>
        <v>0</v>
      </c>
      <c r="AA18" s="348" t="s">
        <v>324</v>
      </c>
    </row>
    <row r="19" spans="1:27" ht="20.100000000000001" customHeight="1">
      <c r="A19" s="202" t="s">
        <v>34</v>
      </c>
      <c r="B19" s="231">
        <v>0</v>
      </c>
      <c r="C19" s="231">
        <v>0</v>
      </c>
      <c r="D19" s="397">
        <v>1</v>
      </c>
      <c r="E19" s="231">
        <v>0</v>
      </c>
      <c r="F19" s="231">
        <v>8</v>
      </c>
      <c r="G19" s="231">
        <v>9</v>
      </c>
      <c r="H19" s="231">
        <v>5</v>
      </c>
      <c r="I19" s="231">
        <v>11</v>
      </c>
      <c r="J19" s="231">
        <v>7</v>
      </c>
      <c r="K19" s="231">
        <v>6</v>
      </c>
      <c r="L19" s="231">
        <v>0</v>
      </c>
      <c r="M19" s="231">
        <v>1</v>
      </c>
      <c r="N19" s="231">
        <v>0</v>
      </c>
      <c r="O19" s="231">
        <v>0</v>
      </c>
      <c r="P19" s="231">
        <v>0</v>
      </c>
      <c r="Q19" s="231">
        <v>0</v>
      </c>
      <c r="R19" s="231">
        <v>0</v>
      </c>
      <c r="S19" s="231">
        <v>0</v>
      </c>
      <c r="T19" s="231">
        <v>0</v>
      </c>
      <c r="U19" s="231">
        <v>0</v>
      </c>
      <c r="V19" s="231">
        <v>0</v>
      </c>
      <c r="W19" s="231">
        <v>0</v>
      </c>
      <c r="X19" s="231">
        <f t="shared" si="0"/>
        <v>21</v>
      </c>
      <c r="Y19" s="231">
        <f t="shared" si="1"/>
        <v>27</v>
      </c>
      <c r="Z19" s="231">
        <f t="shared" si="3"/>
        <v>48</v>
      </c>
      <c r="AA19" s="348" t="s">
        <v>325</v>
      </c>
    </row>
    <row r="20" spans="1:27" ht="20.100000000000001" customHeight="1">
      <c r="A20" s="202" t="s">
        <v>35</v>
      </c>
      <c r="B20" s="231">
        <v>0</v>
      </c>
      <c r="C20" s="231">
        <v>0</v>
      </c>
      <c r="D20" s="397">
        <v>2</v>
      </c>
      <c r="E20" s="231">
        <v>4</v>
      </c>
      <c r="F20" s="231">
        <v>10</v>
      </c>
      <c r="G20" s="231">
        <v>8</v>
      </c>
      <c r="H20" s="231">
        <v>10</v>
      </c>
      <c r="I20" s="231">
        <v>8</v>
      </c>
      <c r="J20" s="231">
        <v>5</v>
      </c>
      <c r="K20" s="231">
        <v>5</v>
      </c>
      <c r="L20" s="231">
        <v>3</v>
      </c>
      <c r="M20" s="231">
        <v>0</v>
      </c>
      <c r="N20" s="231">
        <v>0</v>
      </c>
      <c r="O20" s="231">
        <v>0</v>
      </c>
      <c r="P20" s="231">
        <v>0</v>
      </c>
      <c r="Q20" s="231">
        <v>0</v>
      </c>
      <c r="R20" s="231">
        <v>0</v>
      </c>
      <c r="S20" s="231">
        <v>0</v>
      </c>
      <c r="T20" s="231">
        <v>0</v>
      </c>
      <c r="U20" s="231">
        <v>0</v>
      </c>
      <c r="V20" s="231">
        <v>0</v>
      </c>
      <c r="W20" s="231">
        <v>0</v>
      </c>
      <c r="X20" s="231">
        <f t="shared" si="0"/>
        <v>30</v>
      </c>
      <c r="Y20" s="231">
        <f t="shared" si="1"/>
        <v>25</v>
      </c>
      <c r="Z20" s="231">
        <f t="shared" si="3"/>
        <v>55</v>
      </c>
      <c r="AA20" s="348" t="s">
        <v>326</v>
      </c>
    </row>
    <row r="21" spans="1:27" ht="20.100000000000001" customHeight="1">
      <c r="A21" s="202" t="s">
        <v>36</v>
      </c>
      <c r="B21" s="231">
        <v>0</v>
      </c>
      <c r="C21" s="231">
        <v>0</v>
      </c>
      <c r="D21" s="397">
        <v>1</v>
      </c>
      <c r="E21" s="231">
        <v>0</v>
      </c>
      <c r="F21" s="231">
        <v>7</v>
      </c>
      <c r="G21" s="231">
        <v>3</v>
      </c>
      <c r="H21" s="231">
        <v>9</v>
      </c>
      <c r="I21" s="231">
        <v>1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  <c r="O21" s="231">
        <v>0</v>
      </c>
      <c r="P21" s="231">
        <v>0</v>
      </c>
      <c r="Q21" s="231">
        <v>0</v>
      </c>
      <c r="R21" s="231">
        <v>0</v>
      </c>
      <c r="S21" s="231">
        <v>0</v>
      </c>
      <c r="T21" s="231">
        <v>0</v>
      </c>
      <c r="U21" s="231">
        <v>0</v>
      </c>
      <c r="V21" s="231">
        <v>0</v>
      </c>
      <c r="W21" s="231">
        <v>0</v>
      </c>
      <c r="X21" s="231">
        <f t="shared" si="0"/>
        <v>17</v>
      </c>
      <c r="Y21" s="231">
        <f t="shared" si="1"/>
        <v>4</v>
      </c>
      <c r="Z21" s="231">
        <f t="shared" si="3"/>
        <v>21</v>
      </c>
      <c r="AA21" s="348" t="s">
        <v>327</v>
      </c>
    </row>
    <row r="22" spans="1:27" ht="20.100000000000001" customHeight="1" thickBot="1">
      <c r="A22" s="201" t="s">
        <v>37</v>
      </c>
      <c r="B22" s="232">
        <v>0</v>
      </c>
      <c r="C22" s="232">
        <v>0</v>
      </c>
      <c r="D22" s="232">
        <v>0</v>
      </c>
      <c r="E22" s="232">
        <v>4</v>
      </c>
      <c r="F22" s="232">
        <v>11</v>
      </c>
      <c r="G22" s="232">
        <v>9</v>
      </c>
      <c r="H22" s="232">
        <v>2</v>
      </c>
      <c r="I22" s="232">
        <v>1</v>
      </c>
      <c r="J22" s="232">
        <v>0</v>
      </c>
      <c r="K22" s="232">
        <v>1</v>
      </c>
      <c r="L22" s="232">
        <v>0</v>
      </c>
      <c r="M22" s="232">
        <v>0</v>
      </c>
      <c r="N22" s="232">
        <v>0</v>
      </c>
      <c r="O22" s="232">
        <v>0</v>
      </c>
      <c r="P22" s="232">
        <v>0</v>
      </c>
      <c r="Q22" s="232">
        <v>1</v>
      </c>
      <c r="R22" s="232">
        <v>0</v>
      </c>
      <c r="S22" s="232">
        <v>0</v>
      </c>
      <c r="T22" s="232">
        <v>0</v>
      </c>
      <c r="U22" s="232">
        <v>0</v>
      </c>
      <c r="V22" s="232">
        <v>0</v>
      </c>
      <c r="W22" s="232">
        <v>0</v>
      </c>
      <c r="X22" s="232">
        <f t="shared" si="0"/>
        <v>13</v>
      </c>
      <c r="Y22" s="232">
        <f t="shared" si="1"/>
        <v>16</v>
      </c>
      <c r="Z22" s="232">
        <f t="shared" si="3"/>
        <v>29</v>
      </c>
      <c r="AA22" s="349" t="s">
        <v>328</v>
      </c>
    </row>
    <row r="23" spans="1:27" ht="20.100000000000001" customHeight="1" thickTop="1" thickBot="1">
      <c r="A23" s="195" t="s">
        <v>0</v>
      </c>
      <c r="B23" s="233">
        <f>SUM(B8:B22)</f>
        <v>12</v>
      </c>
      <c r="C23" s="233">
        <f t="shared" ref="C23:Z23" si="5">SUM(C8:C22)</f>
        <v>6</v>
      </c>
      <c r="D23" s="233">
        <f t="shared" si="5"/>
        <v>32</v>
      </c>
      <c r="E23" s="233">
        <f>SUM(E8:E22)</f>
        <v>35</v>
      </c>
      <c r="F23" s="233">
        <f t="shared" si="5"/>
        <v>126</v>
      </c>
      <c r="G23" s="233">
        <f t="shared" si="5"/>
        <v>99</v>
      </c>
      <c r="H23" s="233">
        <f t="shared" si="5"/>
        <v>74</v>
      </c>
      <c r="I23" s="233">
        <f t="shared" si="5"/>
        <v>61</v>
      </c>
      <c r="J23" s="233">
        <f t="shared" si="5"/>
        <v>50</v>
      </c>
      <c r="K23" s="233">
        <f t="shared" si="5"/>
        <v>47</v>
      </c>
      <c r="L23" s="233">
        <f t="shared" si="5"/>
        <v>22</v>
      </c>
      <c r="M23" s="233">
        <f t="shared" si="5"/>
        <v>26</v>
      </c>
      <c r="N23" s="233">
        <f t="shared" si="5"/>
        <v>9</v>
      </c>
      <c r="O23" s="233">
        <f t="shared" si="5"/>
        <v>6</v>
      </c>
      <c r="P23" s="233">
        <f t="shared" si="5"/>
        <v>3</v>
      </c>
      <c r="Q23" s="233">
        <f t="shared" si="5"/>
        <v>13</v>
      </c>
      <c r="R23" s="233">
        <f t="shared" si="5"/>
        <v>0</v>
      </c>
      <c r="S23" s="233">
        <f t="shared" si="5"/>
        <v>0</v>
      </c>
      <c r="T23" s="233">
        <f t="shared" si="5"/>
        <v>0</v>
      </c>
      <c r="U23" s="233">
        <f t="shared" si="5"/>
        <v>0</v>
      </c>
      <c r="V23" s="233">
        <f t="shared" si="5"/>
        <v>0</v>
      </c>
      <c r="W23" s="233">
        <f t="shared" si="5"/>
        <v>0</v>
      </c>
      <c r="X23" s="233">
        <f t="shared" si="5"/>
        <v>328</v>
      </c>
      <c r="Y23" s="233">
        <f t="shared" si="5"/>
        <v>293</v>
      </c>
      <c r="Z23" s="233">
        <f t="shared" si="5"/>
        <v>621</v>
      </c>
      <c r="AA23" s="350" t="s">
        <v>329</v>
      </c>
    </row>
    <row r="24" spans="1:27" ht="0.75" customHeight="1" thickTop="1">
      <c r="A24" s="223"/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</row>
    <row r="25" spans="1:27" ht="19.5" hidden="1" customHeight="1"/>
    <row r="26" spans="1:27" ht="19.5" hidden="1" customHeight="1"/>
  </sheetData>
  <mergeCells count="29">
    <mergeCell ref="A1:Z1"/>
    <mergeCell ref="J4:K4"/>
    <mergeCell ref="L4:M4"/>
    <mergeCell ref="N4:O4"/>
    <mergeCell ref="P4:Q4"/>
    <mergeCell ref="R4:S4"/>
    <mergeCell ref="B4:C4"/>
    <mergeCell ref="D4:E4"/>
    <mergeCell ref="A2:AA2"/>
    <mergeCell ref="F4:G4"/>
    <mergeCell ref="T4:U4"/>
    <mergeCell ref="V4:W4"/>
    <mergeCell ref="X4:Z4"/>
    <mergeCell ref="H4:I4"/>
    <mergeCell ref="Z3:AA3"/>
    <mergeCell ref="A4:A7"/>
    <mergeCell ref="AA4:AA7"/>
    <mergeCell ref="B5:C5"/>
    <mergeCell ref="D5:E5"/>
    <mergeCell ref="F5:G5"/>
    <mergeCell ref="H5:I5"/>
    <mergeCell ref="J5:K5"/>
    <mergeCell ref="L5:M5"/>
    <mergeCell ref="V5:W5"/>
    <mergeCell ref="X5:Z5"/>
    <mergeCell ref="T5:U5"/>
    <mergeCell ref="N5:O5"/>
    <mergeCell ref="P5:Q5"/>
    <mergeCell ref="R5:S5"/>
  </mergeCells>
  <phoneticPr fontId="2" type="noConversion"/>
  <printOptions horizontalCentered="1"/>
  <pageMargins left="1" right="1" top="1.5" bottom="1" header="1.5" footer="1"/>
  <pageSetup paperSize="9" scale="75" orientation="landscape" r:id="rId1"/>
  <headerFooter alignWithMargins="0">
    <oddFooter>&amp;C&amp;12 55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I27"/>
  <sheetViews>
    <sheetView rightToLeft="1" view="pageBreakPreview" zoomScale="75" zoomScaleNormal="100" zoomScaleSheetLayoutView="75" workbookViewId="0">
      <selection activeCell="B5" sqref="B5:P5"/>
    </sheetView>
  </sheetViews>
  <sheetFormatPr defaultRowHeight="12.75"/>
  <cols>
    <col min="1" max="2" width="10.140625" customWidth="1"/>
    <col min="3" max="6" width="7.5703125" customWidth="1"/>
    <col min="7" max="7" width="14.28515625" customWidth="1"/>
    <col min="8" max="9" width="20.42578125" customWidth="1"/>
  </cols>
  <sheetData>
    <row r="1" spans="1:9" s="1" customFormat="1" ht="24" customHeight="1">
      <c r="A1" s="548" t="s">
        <v>645</v>
      </c>
      <c r="B1" s="548"/>
      <c r="C1" s="548"/>
      <c r="D1" s="548"/>
      <c r="E1" s="548"/>
      <c r="F1" s="548"/>
      <c r="G1" s="548"/>
      <c r="H1" s="548"/>
      <c r="I1" s="548"/>
    </row>
    <row r="2" spans="1:9" s="1" customFormat="1" ht="30.75" customHeight="1">
      <c r="A2" s="607" t="s">
        <v>646</v>
      </c>
      <c r="B2" s="607"/>
      <c r="C2" s="607"/>
      <c r="D2" s="607"/>
      <c r="E2" s="607"/>
      <c r="F2" s="607"/>
      <c r="G2" s="607"/>
      <c r="H2" s="607"/>
      <c r="I2" s="607"/>
    </row>
    <row r="3" spans="1:9" s="1" customFormat="1" ht="21.75" customHeight="1" thickBot="1">
      <c r="A3" s="832" t="s">
        <v>310</v>
      </c>
      <c r="B3" s="832"/>
      <c r="C3" s="832"/>
      <c r="D3" s="832"/>
      <c r="E3" s="832"/>
      <c r="F3" s="832"/>
      <c r="G3" s="832"/>
      <c r="H3" s="758" t="s">
        <v>501</v>
      </c>
      <c r="I3" s="758"/>
    </row>
    <row r="4" spans="1:9" ht="17.25" customHeight="1" thickTop="1">
      <c r="A4" s="675" t="s">
        <v>206</v>
      </c>
      <c r="B4" s="675"/>
      <c r="C4" s="675" t="s">
        <v>502</v>
      </c>
      <c r="D4" s="675"/>
      <c r="E4" s="675"/>
      <c r="F4" s="675"/>
      <c r="G4" s="669" t="s">
        <v>802</v>
      </c>
      <c r="H4" s="833" t="s">
        <v>493</v>
      </c>
      <c r="I4" s="833"/>
    </row>
    <row r="5" spans="1:9" ht="16.5" customHeight="1">
      <c r="A5" s="676"/>
      <c r="B5" s="676"/>
      <c r="C5" s="676" t="s">
        <v>9</v>
      </c>
      <c r="D5" s="676"/>
      <c r="E5" s="676" t="s">
        <v>10</v>
      </c>
      <c r="F5" s="676"/>
      <c r="G5" s="670"/>
      <c r="H5" s="834"/>
      <c r="I5" s="834"/>
    </row>
    <row r="6" spans="1:9" ht="20.100000000000001" customHeight="1" thickBot="1">
      <c r="A6" s="677"/>
      <c r="B6" s="677"/>
      <c r="C6" s="677" t="s">
        <v>347</v>
      </c>
      <c r="D6" s="677"/>
      <c r="E6" s="677" t="s">
        <v>348</v>
      </c>
      <c r="F6" s="677"/>
      <c r="G6" s="450" t="s">
        <v>349</v>
      </c>
      <c r="H6" s="835"/>
      <c r="I6" s="835"/>
    </row>
    <row r="7" spans="1:9" ht="16.5" customHeight="1" thickTop="1">
      <c r="A7" s="587" t="s">
        <v>113</v>
      </c>
      <c r="B7" s="587"/>
      <c r="C7" s="827">
        <v>134</v>
      </c>
      <c r="D7" s="827"/>
      <c r="E7" s="827">
        <v>110</v>
      </c>
      <c r="F7" s="827"/>
      <c r="G7" s="91">
        <f>SUM(C7:F7)</f>
        <v>244</v>
      </c>
      <c r="H7" s="828" t="s">
        <v>404</v>
      </c>
      <c r="I7" s="828"/>
    </row>
    <row r="8" spans="1:9" ht="20.100000000000001" customHeight="1">
      <c r="A8" s="580" t="s">
        <v>106</v>
      </c>
      <c r="B8" s="580"/>
      <c r="C8" s="825">
        <v>20</v>
      </c>
      <c r="D8" s="825"/>
      <c r="E8" s="825">
        <v>38</v>
      </c>
      <c r="F8" s="825"/>
      <c r="G8" s="93">
        <f t="shared" ref="G8:G21" si="0">SUM(C8:F8)</f>
        <v>58</v>
      </c>
      <c r="H8" s="826" t="s">
        <v>494</v>
      </c>
      <c r="I8" s="826"/>
    </row>
    <row r="9" spans="1:9" ht="20.100000000000001" customHeight="1">
      <c r="A9" s="580" t="s">
        <v>105</v>
      </c>
      <c r="B9" s="580"/>
      <c r="C9" s="825">
        <v>0</v>
      </c>
      <c r="D9" s="825"/>
      <c r="E9" s="825">
        <v>0</v>
      </c>
      <c r="F9" s="825"/>
      <c r="G9" s="93">
        <f t="shared" si="0"/>
        <v>0</v>
      </c>
      <c r="H9" s="826" t="s">
        <v>495</v>
      </c>
      <c r="I9" s="826"/>
    </row>
    <row r="10" spans="1:9" ht="20.100000000000001" customHeight="1">
      <c r="A10" s="580" t="s">
        <v>207</v>
      </c>
      <c r="B10" s="580"/>
      <c r="C10" s="825">
        <v>13</v>
      </c>
      <c r="D10" s="825"/>
      <c r="E10" s="825">
        <v>7</v>
      </c>
      <c r="F10" s="825"/>
      <c r="G10" s="93">
        <f t="shared" si="0"/>
        <v>20</v>
      </c>
      <c r="H10" s="826" t="s">
        <v>496</v>
      </c>
      <c r="I10" s="826"/>
    </row>
    <row r="11" spans="1:9" ht="20.100000000000001" customHeight="1">
      <c r="A11" s="580" t="s">
        <v>168</v>
      </c>
      <c r="B11" s="580"/>
      <c r="C11" s="825">
        <v>9</v>
      </c>
      <c r="D11" s="825"/>
      <c r="E11" s="825">
        <v>5</v>
      </c>
      <c r="F11" s="825"/>
      <c r="G11" s="93">
        <f t="shared" si="0"/>
        <v>14</v>
      </c>
      <c r="H11" s="826" t="s">
        <v>399</v>
      </c>
      <c r="I11" s="826"/>
    </row>
    <row r="12" spans="1:9" ht="20.100000000000001" customHeight="1">
      <c r="A12" s="580" t="s">
        <v>158</v>
      </c>
      <c r="B12" s="580"/>
      <c r="C12" s="825">
        <v>1</v>
      </c>
      <c r="D12" s="825"/>
      <c r="E12" s="825">
        <v>1</v>
      </c>
      <c r="F12" s="825"/>
      <c r="G12" s="93">
        <f t="shared" si="0"/>
        <v>2</v>
      </c>
      <c r="H12" s="826" t="s">
        <v>400</v>
      </c>
      <c r="I12" s="826"/>
    </row>
    <row r="13" spans="1:9" ht="20.100000000000001" customHeight="1">
      <c r="A13" s="580" t="s">
        <v>208</v>
      </c>
      <c r="B13" s="580"/>
      <c r="C13" s="825">
        <v>8</v>
      </c>
      <c r="D13" s="825"/>
      <c r="E13" s="825">
        <v>4</v>
      </c>
      <c r="F13" s="825"/>
      <c r="G13" s="93">
        <f t="shared" si="0"/>
        <v>12</v>
      </c>
      <c r="H13" s="826" t="s">
        <v>497</v>
      </c>
      <c r="I13" s="826"/>
    </row>
    <row r="14" spans="1:9" ht="20.100000000000001" customHeight="1">
      <c r="A14" s="580" t="s">
        <v>104</v>
      </c>
      <c r="B14" s="580"/>
      <c r="C14" s="825">
        <v>0</v>
      </c>
      <c r="D14" s="825"/>
      <c r="E14" s="825">
        <v>0</v>
      </c>
      <c r="F14" s="825"/>
      <c r="G14" s="93">
        <f t="shared" si="0"/>
        <v>0</v>
      </c>
      <c r="H14" s="826" t="s">
        <v>498</v>
      </c>
      <c r="I14" s="826"/>
    </row>
    <row r="15" spans="1:9" ht="20.100000000000001" customHeight="1">
      <c r="A15" s="580" t="s">
        <v>209</v>
      </c>
      <c r="B15" s="580"/>
      <c r="C15" s="825">
        <v>27</v>
      </c>
      <c r="D15" s="825"/>
      <c r="E15" s="825">
        <v>10</v>
      </c>
      <c r="F15" s="825"/>
      <c r="G15" s="93">
        <f t="shared" si="0"/>
        <v>37</v>
      </c>
      <c r="H15" s="826" t="s">
        <v>403</v>
      </c>
      <c r="I15" s="826"/>
    </row>
    <row r="16" spans="1:9" ht="20.100000000000001" customHeight="1">
      <c r="A16" s="580" t="s">
        <v>210</v>
      </c>
      <c r="B16" s="580"/>
      <c r="C16" s="825">
        <v>2</v>
      </c>
      <c r="D16" s="825"/>
      <c r="E16" s="825">
        <v>0</v>
      </c>
      <c r="F16" s="825"/>
      <c r="G16" s="93">
        <f t="shared" si="0"/>
        <v>2</v>
      </c>
      <c r="H16" s="826" t="s">
        <v>452</v>
      </c>
      <c r="I16" s="826"/>
    </row>
    <row r="17" spans="1:9" ht="20.100000000000001" customHeight="1">
      <c r="A17" s="580" t="s">
        <v>211</v>
      </c>
      <c r="B17" s="580"/>
      <c r="C17" s="825">
        <v>4</v>
      </c>
      <c r="D17" s="825"/>
      <c r="E17" s="825">
        <v>3</v>
      </c>
      <c r="F17" s="825"/>
      <c r="G17" s="93">
        <f t="shared" si="0"/>
        <v>7</v>
      </c>
      <c r="H17" s="826" t="s">
        <v>499</v>
      </c>
      <c r="I17" s="826"/>
    </row>
    <row r="18" spans="1:9" ht="20.100000000000001" customHeight="1">
      <c r="A18" s="580" t="s">
        <v>212</v>
      </c>
      <c r="B18" s="580"/>
      <c r="C18" s="825">
        <v>0</v>
      </c>
      <c r="D18" s="825"/>
      <c r="E18" s="825">
        <v>0</v>
      </c>
      <c r="F18" s="825"/>
      <c r="G18" s="93">
        <f t="shared" si="0"/>
        <v>0</v>
      </c>
      <c r="H18" s="826" t="s">
        <v>500</v>
      </c>
      <c r="I18" s="826"/>
    </row>
    <row r="19" spans="1:9" ht="18" customHeight="1">
      <c r="A19" s="580" t="s">
        <v>213</v>
      </c>
      <c r="B19" s="580"/>
      <c r="C19" s="825">
        <v>10</v>
      </c>
      <c r="D19" s="825"/>
      <c r="E19" s="825">
        <v>4</v>
      </c>
      <c r="F19" s="825"/>
      <c r="G19" s="93">
        <f t="shared" si="0"/>
        <v>14</v>
      </c>
      <c r="H19" s="826" t="s">
        <v>398</v>
      </c>
      <c r="I19" s="826"/>
    </row>
    <row r="20" spans="1:9" ht="20.100000000000001" customHeight="1" thickBot="1">
      <c r="A20" s="644" t="s">
        <v>38</v>
      </c>
      <c r="B20" s="644"/>
      <c r="C20" s="829">
        <v>0</v>
      </c>
      <c r="D20" s="829"/>
      <c r="E20" s="829">
        <v>19</v>
      </c>
      <c r="F20" s="829"/>
      <c r="G20" s="100">
        <f t="shared" si="0"/>
        <v>19</v>
      </c>
      <c r="H20" s="831" t="s">
        <v>362</v>
      </c>
      <c r="I20" s="831"/>
    </row>
    <row r="21" spans="1:9" ht="20.100000000000001" customHeight="1" thickTop="1" thickBot="1">
      <c r="A21" s="716" t="s">
        <v>0</v>
      </c>
      <c r="B21" s="716"/>
      <c r="C21" s="718">
        <f>SUM(C7:D20)</f>
        <v>228</v>
      </c>
      <c r="D21" s="718"/>
      <c r="E21" s="718">
        <f>SUM(E7:F20)</f>
        <v>201</v>
      </c>
      <c r="F21" s="718"/>
      <c r="G21" s="98">
        <f t="shared" si="0"/>
        <v>429</v>
      </c>
      <c r="H21" s="830" t="s">
        <v>329</v>
      </c>
      <c r="I21" s="830"/>
    </row>
    <row r="22" spans="1:9" ht="15.75" hidden="1" customHeight="1">
      <c r="G22" s="185"/>
    </row>
    <row r="23" spans="1:9" ht="15.75" hidden="1" customHeight="1">
      <c r="G23" s="185"/>
    </row>
    <row r="24" spans="1:9" ht="15.75" hidden="1" customHeight="1">
      <c r="G24" s="185"/>
    </row>
    <row r="25" spans="1:9" ht="16.5" thickTop="1">
      <c r="G25" s="185"/>
    </row>
    <row r="26" spans="1:9" ht="15.75">
      <c r="G26" s="185"/>
    </row>
    <row r="27" spans="1:9">
      <c r="G27" s="11"/>
    </row>
  </sheetData>
  <mergeCells count="72">
    <mergeCell ref="A1:I1"/>
    <mergeCell ref="C6:D6"/>
    <mergeCell ref="E6:F6"/>
    <mergeCell ref="H16:I16"/>
    <mergeCell ref="H17:I17"/>
    <mergeCell ref="A3:G3"/>
    <mergeCell ref="A4:B6"/>
    <mergeCell ref="H4:I6"/>
    <mergeCell ref="E14:F14"/>
    <mergeCell ref="A15:B15"/>
    <mergeCell ref="C15:D15"/>
    <mergeCell ref="E15:F15"/>
    <mergeCell ref="E13:F13"/>
    <mergeCell ref="A13:B13"/>
    <mergeCell ref="C13:D13"/>
    <mergeCell ref="A14:B14"/>
    <mergeCell ref="H21:I21"/>
    <mergeCell ref="H10:I10"/>
    <mergeCell ref="H11:I11"/>
    <mergeCell ref="H12:I12"/>
    <mergeCell ref="H13:I13"/>
    <mergeCell ref="H14:I14"/>
    <mergeCell ref="H15:I15"/>
    <mergeCell ref="H18:I18"/>
    <mergeCell ref="H19:I19"/>
    <mergeCell ref="H20:I20"/>
    <mergeCell ref="C19:D19"/>
    <mergeCell ref="E16:F16"/>
    <mergeCell ref="A21:B21"/>
    <mergeCell ref="C21:D21"/>
    <mergeCell ref="E21:F21"/>
    <mergeCell ref="A20:B20"/>
    <mergeCell ref="C20:D20"/>
    <mergeCell ref="E20:F20"/>
    <mergeCell ref="E19:F19"/>
    <mergeCell ref="A19:B19"/>
    <mergeCell ref="E17:F17"/>
    <mergeCell ref="A16:B16"/>
    <mergeCell ref="A17:B17"/>
    <mergeCell ref="A18:B18"/>
    <mergeCell ref="C14:D14"/>
    <mergeCell ref="E18:F18"/>
    <mergeCell ref="C16:D16"/>
    <mergeCell ref="C17:D17"/>
    <mergeCell ref="C18:D18"/>
    <mergeCell ref="A12:B12"/>
    <mergeCell ref="C12:D12"/>
    <mergeCell ref="E12:F12"/>
    <mergeCell ref="A11:B11"/>
    <mergeCell ref="C11:D11"/>
    <mergeCell ref="E11:F11"/>
    <mergeCell ref="A10:B10"/>
    <mergeCell ref="C10:D10"/>
    <mergeCell ref="E10:F10"/>
    <mergeCell ref="A9:B9"/>
    <mergeCell ref="C9:D9"/>
    <mergeCell ref="E9:F9"/>
    <mergeCell ref="H9:I9"/>
    <mergeCell ref="A7:B7"/>
    <mergeCell ref="C7:D7"/>
    <mergeCell ref="E7:F7"/>
    <mergeCell ref="C5:D5"/>
    <mergeCell ref="E5:F5"/>
    <mergeCell ref="H7:I7"/>
    <mergeCell ref="H8:I8"/>
    <mergeCell ref="G4:G5"/>
    <mergeCell ref="A2:I2"/>
    <mergeCell ref="H3:I3"/>
    <mergeCell ref="C4:F4"/>
    <mergeCell ref="A8:B8"/>
    <mergeCell ref="C8:D8"/>
    <mergeCell ref="E8:F8"/>
  </mergeCells>
  <phoneticPr fontId="2" type="noConversion"/>
  <printOptions horizontalCentered="1"/>
  <pageMargins left="1" right="1" top="1.5" bottom="1" header="1.5" footer="1"/>
  <pageSetup paperSize="9" orientation="landscape" r:id="rId1"/>
  <headerFooter alignWithMargins="0">
    <oddFooter>&amp;C&amp;12 56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Q36"/>
  <sheetViews>
    <sheetView rightToLeft="1" view="pageBreakPreview" zoomScale="75" zoomScaleNormal="80" zoomScaleSheetLayoutView="75" workbookViewId="0">
      <selection activeCell="B5" sqref="B5:P5"/>
    </sheetView>
  </sheetViews>
  <sheetFormatPr defaultRowHeight="12.75"/>
  <cols>
    <col min="1" max="1" width="11.28515625" customWidth="1"/>
    <col min="2" max="16" width="8.140625" customWidth="1"/>
    <col min="17" max="17" width="14.85546875" customWidth="1"/>
  </cols>
  <sheetData>
    <row r="1" spans="1:17" ht="20.25" customHeight="1">
      <c r="A1" s="547"/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</row>
    <row r="2" spans="1:17" ht="22.5" customHeight="1">
      <c r="A2" s="547" t="s">
        <v>647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</row>
    <row r="3" spans="1:17" ht="22.5" customHeight="1">
      <c r="A3" s="836" t="s">
        <v>648</v>
      </c>
      <c r="B3" s="836"/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836"/>
      <c r="Q3" s="836"/>
    </row>
    <row r="4" spans="1:17" ht="20.100000000000001" customHeight="1" thickBot="1">
      <c r="A4" s="309" t="s">
        <v>311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794" t="s">
        <v>504</v>
      </c>
      <c r="Q4" s="794"/>
    </row>
    <row r="5" spans="1:17" ht="20.100000000000001" customHeight="1" thickTop="1">
      <c r="A5" s="798" t="s">
        <v>1</v>
      </c>
      <c r="B5" s="613" t="s">
        <v>27</v>
      </c>
      <c r="C5" s="613"/>
      <c r="D5" s="613" t="s">
        <v>3</v>
      </c>
      <c r="E5" s="613"/>
      <c r="F5" s="613" t="s">
        <v>4</v>
      </c>
      <c r="G5" s="613"/>
      <c r="H5" s="613" t="s">
        <v>5</v>
      </c>
      <c r="I5" s="613"/>
      <c r="J5" s="613" t="s">
        <v>6</v>
      </c>
      <c r="K5" s="613"/>
      <c r="L5" s="613" t="s">
        <v>7</v>
      </c>
      <c r="M5" s="613"/>
      <c r="N5" s="613" t="s">
        <v>8</v>
      </c>
      <c r="O5" s="613"/>
      <c r="P5" s="613"/>
      <c r="Q5" s="658" t="s">
        <v>313</v>
      </c>
    </row>
    <row r="6" spans="1:17" ht="20.100000000000001" customHeight="1">
      <c r="A6" s="799"/>
      <c r="B6" s="736" t="s">
        <v>357</v>
      </c>
      <c r="C6" s="736"/>
      <c r="D6" s="736" t="s">
        <v>358</v>
      </c>
      <c r="E6" s="736"/>
      <c r="F6" s="736" t="s">
        <v>359</v>
      </c>
      <c r="G6" s="736"/>
      <c r="H6" s="736" t="s">
        <v>360</v>
      </c>
      <c r="I6" s="736"/>
      <c r="J6" s="736" t="s">
        <v>503</v>
      </c>
      <c r="K6" s="736"/>
      <c r="L6" s="736" t="s">
        <v>362</v>
      </c>
      <c r="M6" s="736"/>
      <c r="N6" s="736" t="s">
        <v>329</v>
      </c>
      <c r="O6" s="736"/>
      <c r="P6" s="736"/>
      <c r="Q6" s="735"/>
    </row>
    <row r="7" spans="1:17" ht="20.100000000000001" customHeight="1">
      <c r="A7" s="799"/>
      <c r="B7" s="96" t="s">
        <v>9</v>
      </c>
      <c r="C7" s="96" t="s">
        <v>10</v>
      </c>
      <c r="D7" s="96" t="s">
        <v>9</v>
      </c>
      <c r="E7" s="96" t="s">
        <v>10</v>
      </c>
      <c r="F7" s="96" t="s">
        <v>9</v>
      </c>
      <c r="G7" s="96" t="s">
        <v>10</v>
      </c>
      <c r="H7" s="96" t="s">
        <v>9</v>
      </c>
      <c r="I7" s="96" t="s">
        <v>10</v>
      </c>
      <c r="J7" s="96" t="s">
        <v>9</v>
      </c>
      <c r="K7" s="96" t="s">
        <v>10</v>
      </c>
      <c r="L7" s="96" t="s">
        <v>9</v>
      </c>
      <c r="M7" s="96" t="s">
        <v>10</v>
      </c>
      <c r="N7" s="96" t="s">
        <v>9</v>
      </c>
      <c r="O7" s="96" t="s">
        <v>10</v>
      </c>
      <c r="P7" s="181" t="s">
        <v>11</v>
      </c>
      <c r="Q7" s="735"/>
    </row>
    <row r="8" spans="1:17" ht="23.25" customHeight="1" thickBot="1">
      <c r="A8" s="800"/>
      <c r="B8" s="351" t="s">
        <v>347</v>
      </c>
      <c r="C8" s="351" t="s">
        <v>348</v>
      </c>
      <c r="D8" s="351" t="s">
        <v>347</v>
      </c>
      <c r="E8" s="351" t="s">
        <v>348</v>
      </c>
      <c r="F8" s="351" t="s">
        <v>347</v>
      </c>
      <c r="G8" s="351" t="s">
        <v>348</v>
      </c>
      <c r="H8" s="351" t="s">
        <v>347</v>
      </c>
      <c r="I8" s="351" t="s">
        <v>348</v>
      </c>
      <c r="J8" s="351" t="s">
        <v>347</v>
      </c>
      <c r="K8" s="351" t="s">
        <v>348</v>
      </c>
      <c r="L8" s="351" t="s">
        <v>347</v>
      </c>
      <c r="M8" s="351" t="s">
        <v>348</v>
      </c>
      <c r="N8" s="351" t="s">
        <v>347</v>
      </c>
      <c r="O8" s="351" t="s">
        <v>348</v>
      </c>
      <c r="P8" s="351" t="s">
        <v>393</v>
      </c>
      <c r="Q8" s="744"/>
    </row>
    <row r="9" spans="1:17" ht="25.5" customHeight="1" thickTop="1">
      <c r="A9" s="179" t="s">
        <v>28</v>
      </c>
      <c r="B9" s="107" t="s">
        <v>257</v>
      </c>
      <c r="C9" s="107" t="s">
        <v>257</v>
      </c>
      <c r="D9" s="107" t="s">
        <v>257</v>
      </c>
      <c r="E9" s="107" t="s">
        <v>257</v>
      </c>
      <c r="F9" s="107" t="s">
        <v>257</v>
      </c>
      <c r="G9" s="107" t="s">
        <v>257</v>
      </c>
      <c r="H9" s="107" t="s">
        <v>257</v>
      </c>
      <c r="I9" s="107" t="s">
        <v>257</v>
      </c>
      <c r="J9" s="107" t="s">
        <v>257</v>
      </c>
      <c r="K9" s="107" t="s">
        <v>257</v>
      </c>
      <c r="L9" s="107" t="s">
        <v>257</v>
      </c>
      <c r="M9" s="107" t="s">
        <v>257</v>
      </c>
      <c r="N9" s="107" t="s">
        <v>257</v>
      </c>
      <c r="O9" s="107" t="s">
        <v>257</v>
      </c>
      <c r="P9" s="107" t="s">
        <v>257</v>
      </c>
      <c r="Q9" s="338" t="s">
        <v>314</v>
      </c>
    </row>
    <row r="10" spans="1:17" ht="20.25" customHeight="1">
      <c r="A10" s="180" t="s">
        <v>39</v>
      </c>
      <c r="B10" s="71">
        <v>10</v>
      </c>
      <c r="C10" s="71">
        <v>5</v>
      </c>
      <c r="D10" s="71">
        <v>0</v>
      </c>
      <c r="E10" s="71">
        <v>0</v>
      </c>
      <c r="F10" s="71">
        <v>0</v>
      </c>
      <c r="G10" s="71">
        <v>0</v>
      </c>
      <c r="H10" s="71">
        <v>1</v>
      </c>
      <c r="I10" s="71">
        <v>3</v>
      </c>
      <c r="J10" s="71">
        <v>4</v>
      </c>
      <c r="K10" s="71">
        <v>2</v>
      </c>
      <c r="L10" s="71">
        <v>0</v>
      </c>
      <c r="M10" s="71">
        <v>0</v>
      </c>
      <c r="N10" s="71">
        <f t="shared" ref="N10" si="0">SUM(L10,J10,H10,F10,D10,B10)</f>
        <v>15</v>
      </c>
      <c r="O10" s="71">
        <f t="shared" ref="O10" si="1">SUM(M10,K10,I10,G10,E10,C10)</f>
        <v>10</v>
      </c>
      <c r="P10" s="71">
        <f t="shared" ref="P10" si="2">SUM(N10:O10)</f>
        <v>25</v>
      </c>
      <c r="Q10" s="305" t="s">
        <v>315</v>
      </c>
    </row>
    <row r="11" spans="1:17" ht="20.25" customHeight="1">
      <c r="A11" s="180" t="s">
        <v>29</v>
      </c>
      <c r="B11" s="71">
        <v>5</v>
      </c>
      <c r="C11" s="71">
        <v>5</v>
      </c>
      <c r="D11" s="71">
        <v>0</v>
      </c>
      <c r="E11" s="71">
        <v>1</v>
      </c>
      <c r="F11" s="71">
        <v>2</v>
      </c>
      <c r="G11" s="71">
        <v>6</v>
      </c>
      <c r="H11" s="71">
        <v>2</v>
      </c>
      <c r="I11" s="71">
        <v>4</v>
      </c>
      <c r="J11" s="71">
        <v>0</v>
      </c>
      <c r="K11" s="71">
        <v>6</v>
      </c>
      <c r="L11" s="71">
        <v>0</v>
      </c>
      <c r="M11" s="71">
        <v>0</v>
      </c>
      <c r="N11" s="71">
        <f t="shared" ref="N11:N23" si="3">SUM(L11,J11,H11,F11,D11,B11)</f>
        <v>9</v>
      </c>
      <c r="O11" s="71">
        <f t="shared" ref="O11:O23" si="4">SUM(M11,K11,I11,G11,E11,C11)</f>
        <v>22</v>
      </c>
      <c r="P11" s="71">
        <f t="shared" ref="P11:P23" si="5">SUM(N11:O11)</f>
        <v>31</v>
      </c>
      <c r="Q11" s="305" t="s">
        <v>316</v>
      </c>
    </row>
    <row r="12" spans="1:17" ht="20.25" customHeight="1">
      <c r="A12" s="180" t="s">
        <v>40</v>
      </c>
      <c r="B12" s="71">
        <v>2</v>
      </c>
      <c r="C12" s="71">
        <v>1</v>
      </c>
      <c r="D12" s="71">
        <v>0</v>
      </c>
      <c r="E12" s="71">
        <v>1</v>
      </c>
      <c r="F12" s="71">
        <v>0</v>
      </c>
      <c r="G12" s="71">
        <v>0</v>
      </c>
      <c r="H12" s="71">
        <v>0</v>
      </c>
      <c r="I12" s="71">
        <v>6</v>
      </c>
      <c r="J12" s="71">
        <v>0</v>
      </c>
      <c r="K12" s="71">
        <v>10</v>
      </c>
      <c r="L12" s="71">
        <v>0</v>
      </c>
      <c r="M12" s="71">
        <v>0</v>
      </c>
      <c r="N12" s="71">
        <f t="shared" si="3"/>
        <v>2</v>
      </c>
      <c r="O12" s="71">
        <f t="shared" si="4"/>
        <v>18</v>
      </c>
      <c r="P12" s="71">
        <f t="shared" si="5"/>
        <v>20</v>
      </c>
      <c r="Q12" s="305" t="s">
        <v>317</v>
      </c>
    </row>
    <row r="13" spans="1:17" ht="20.25" customHeight="1">
      <c r="A13" s="180" t="s">
        <v>30</v>
      </c>
      <c r="B13" s="71">
        <v>232</v>
      </c>
      <c r="C13" s="71">
        <v>90</v>
      </c>
      <c r="D13" s="71">
        <v>22</v>
      </c>
      <c r="E13" s="71">
        <v>30</v>
      </c>
      <c r="F13" s="71">
        <v>45</v>
      </c>
      <c r="G13" s="71">
        <v>62</v>
      </c>
      <c r="H13" s="71">
        <v>36</v>
      </c>
      <c r="I13" s="71">
        <v>76</v>
      </c>
      <c r="J13" s="71">
        <v>82</v>
      </c>
      <c r="K13" s="71">
        <v>139</v>
      </c>
      <c r="L13" s="71">
        <v>17</v>
      </c>
      <c r="M13" s="71">
        <v>9</v>
      </c>
      <c r="N13" s="71">
        <f t="shared" si="3"/>
        <v>434</v>
      </c>
      <c r="O13" s="71">
        <f t="shared" si="4"/>
        <v>406</v>
      </c>
      <c r="P13" s="71">
        <f t="shared" si="5"/>
        <v>840</v>
      </c>
      <c r="Q13" s="305" t="s">
        <v>318</v>
      </c>
    </row>
    <row r="14" spans="1:17" ht="20.25" customHeight="1">
      <c r="A14" s="180" t="s">
        <v>41</v>
      </c>
      <c r="B14" s="71">
        <v>2</v>
      </c>
      <c r="C14" s="71">
        <v>0</v>
      </c>
      <c r="D14" s="71">
        <v>0</v>
      </c>
      <c r="E14" s="71">
        <v>1</v>
      </c>
      <c r="F14" s="71">
        <v>0</v>
      </c>
      <c r="G14" s="71">
        <v>0</v>
      </c>
      <c r="H14" s="71">
        <v>6</v>
      </c>
      <c r="I14" s="71">
        <v>4</v>
      </c>
      <c r="J14" s="71">
        <v>1</v>
      </c>
      <c r="K14" s="71">
        <v>3</v>
      </c>
      <c r="L14" s="71">
        <v>0</v>
      </c>
      <c r="M14" s="71">
        <v>0</v>
      </c>
      <c r="N14" s="71">
        <f t="shared" ref="N14" si="6">SUM(L14,J14,H14,F14,D14,B14)</f>
        <v>9</v>
      </c>
      <c r="O14" s="71">
        <f t="shared" ref="O14" si="7">SUM(M14,K14,I14,G14,E14,C14)</f>
        <v>8</v>
      </c>
      <c r="P14" s="71">
        <f t="shared" ref="P14" si="8">SUM(N14:O14)</f>
        <v>17</v>
      </c>
      <c r="Q14" s="305" t="s">
        <v>319</v>
      </c>
    </row>
    <row r="15" spans="1:17" ht="20.25" customHeight="1">
      <c r="A15" s="180" t="s">
        <v>31</v>
      </c>
      <c r="B15" s="71">
        <v>9</v>
      </c>
      <c r="C15" s="71">
        <v>4</v>
      </c>
      <c r="D15" s="71">
        <v>0</v>
      </c>
      <c r="E15" s="71">
        <v>2</v>
      </c>
      <c r="F15" s="71">
        <v>1</v>
      </c>
      <c r="G15" s="71">
        <v>10</v>
      </c>
      <c r="H15" s="71">
        <v>0</v>
      </c>
      <c r="I15" s="71">
        <v>11</v>
      </c>
      <c r="J15" s="71">
        <v>3</v>
      </c>
      <c r="K15" s="71">
        <v>11</v>
      </c>
      <c r="L15" s="71">
        <v>0</v>
      </c>
      <c r="M15" s="71">
        <v>0</v>
      </c>
      <c r="N15" s="71">
        <f t="shared" si="3"/>
        <v>13</v>
      </c>
      <c r="O15" s="71">
        <f t="shared" si="4"/>
        <v>38</v>
      </c>
      <c r="P15" s="71">
        <f t="shared" si="5"/>
        <v>51</v>
      </c>
      <c r="Q15" s="305" t="s">
        <v>320</v>
      </c>
    </row>
    <row r="16" spans="1:17" ht="20.25" customHeight="1">
      <c r="A16" s="180" t="s">
        <v>32</v>
      </c>
      <c r="B16" s="71">
        <v>10</v>
      </c>
      <c r="C16" s="71">
        <v>5</v>
      </c>
      <c r="D16" s="71">
        <v>0</v>
      </c>
      <c r="E16" s="71">
        <v>5</v>
      </c>
      <c r="F16" s="71">
        <v>1</v>
      </c>
      <c r="G16" s="71">
        <v>7</v>
      </c>
      <c r="H16" s="71">
        <v>4</v>
      </c>
      <c r="I16" s="71">
        <v>9</v>
      </c>
      <c r="J16" s="71">
        <v>5</v>
      </c>
      <c r="K16" s="71">
        <v>9</v>
      </c>
      <c r="L16" s="71">
        <v>0</v>
      </c>
      <c r="M16" s="71">
        <v>0</v>
      </c>
      <c r="N16" s="71">
        <f t="shared" si="3"/>
        <v>20</v>
      </c>
      <c r="O16" s="71">
        <f t="shared" si="4"/>
        <v>35</v>
      </c>
      <c r="P16" s="71">
        <f t="shared" si="5"/>
        <v>55</v>
      </c>
      <c r="Q16" s="305" t="s">
        <v>321</v>
      </c>
    </row>
    <row r="17" spans="1:17" ht="20.25" customHeight="1">
      <c r="A17" s="180" t="s">
        <v>33</v>
      </c>
      <c r="B17" s="71">
        <v>7</v>
      </c>
      <c r="C17" s="71">
        <v>11</v>
      </c>
      <c r="D17" s="71">
        <v>3</v>
      </c>
      <c r="E17" s="71">
        <v>11</v>
      </c>
      <c r="F17" s="71">
        <v>22</v>
      </c>
      <c r="G17" s="71">
        <v>21</v>
      </c>
      <c r="H17" s="71">
        <v>5</v>
      </c>
      <c r="I17" s="71">
        <v>16</v>
      </c>
      <c r="J17" s="71">
        <v>9</v>
      </c>
      <c r="K17" s="71">
        <v>18</v>
      </c>
      <c r="L17" s="71">
        <v>0</v>
      </c>
      <c r="M17" s="71">
        <v>0</v>
      </c>
      <c r="N17" s="71">
        <f t="shared" si="3"/>
        <v>46</v>
      </c>
      <c r="O17" s="71">
        <f t="shared" si="4"/>
        <v>77</v>
      </c>
      <c r="P17" s="71">
        <f t="shared" si="5"/>
        <v>123</v>
      </c>
      <c r="Q17" s="305" t="s">
        <v>322</v>
      </c>
    </row>
    <row r="18" spans="1:17" ht="20.25" customHeight="1">
      <c r="A18" s="103" t="s">
        <v>21</v>
      </c>
      <c r="B18" s="71">
        <v>9</v>
      </c>
      <c r="C18" s="71">
        <v>8</v>
      </c>
      <c r="D18" s="71">
        <v>3</v>
      </c>
      <c r="E18" s="71">
        <v>4</v>
      </c>
      <c r="F18" s="71">
        <v>2</v>
      </c>
      <c r="G18" s="71">
        <v>5</v>
      </c>
      <c r="H18" s="71">
        <v>5</v>
      </c>
      <c r="I18" s="71">
        <v>29</v>
      </c>
      <c r="J18" s="71">
        <v>8</v>
      </c>
      <c r="K18" s="71">
        <v>18</v>
      </c>
      <c r="L18" s="71">
        <v>2</v>
      </c>
      <c r="M18" s="71">
        <v>0</v>
      </c>
      <c r="N18" s="71">
        <f t="shared" si="3"/>
        <v>29</v>
      </c>
      <c r="O18" s="71">
        <f t="shared" si="4"/>
        <v>64</v>
      </c>
      <c r="P18" s="71">
        <f t="shared" si="5"/>
        <v>93</v>
      </c>
      <c r="Q18" s="305" t="s">
        <v>323</v>
      </c>
    </row>
    <row r="19" spans="1:17" ht="20.25" customHeight="1">
      <c r="A19" s="180" t="s">
        <v>22</v>
      </c>
      <c r="B19" s="71">
        <v>7</v>
      </c>
      <c r="C19" s="71">
        <v>13</v>
      </c>
      <c r="D19" s="71">
        <v>1</v>
      </c>
      <c r="E19" s="71">
        <v>6</v>
      </c>
      <c r="F19" s="71">
        <v>1</v>
      </c>
      <c r="G19" s="71">
        <v>6</v>
      </c>
      <c r="H19" s="71">
        <v>1</v>
      </c>
      <c r="I19" s="71">
        <v>17</v>
      </c>
      <c r="J19" s="71">
        <v>5</v>
      </c>
      <c r="K19" s="71">
        <v>8</v>
      </c>
      <c r="L19" s="71">
        <v>0</v>
      </c>
      <c r="M19" s="71">
        <v>0</v>
      </c>
      <c r="N19" s="71">
        <f t="shared" si="3"/>
        <v>15</v>
      </c>
      <c r="O19" s="71">
        <f t="shared" si="4"/>
        <v>50</v>
      </c>
      <c r="P19" s="71">
        <f t="shared" si="5"/>
        <v>65</v>
      </c>
      <c r="Q19" s="305" t="s">
        <v>324</v>
      </c>
    </row>
    <row r="20" spans="1:17" ht="20.25" customHeight="1">
      <c r="A20" s="180" t="s">
        <v>34</v>
      </c>
      <c r="B20" s="71">
        <v>1</v>
      </c>
      <c r="C20" s="71">
        <v>2</v>
      </c>
      <c r="D20" s="71">
        <v>0</v>
      </c>
      <c r="E20" s="71">
        <v>2</v>
      </c>
      <c r="F20" s="71">
        <v>1</v>
      </c>
      <c r="G20" s="71">
        <v>4</v>
      </c>
      <c r="H20" s="71">
        <v>2</v>
      </c>
      <c r="I20" s="71">
        <v>5</v>
      </c>
      <c r="J20" s="71">
        <v>3</v>
      </c>
      <c r="K20" s="71">
        <v>2</v>
      </c>
      <c r="L20" s="71">
        <v>0</v>
      </c>
      <c r="M20" s="71">
        <v>0</v>
      </c>
      <c r="N20" s="71">
        <f t="shared" si="3"/>
        <v>7</v>
      </c>
      <c r="O20" s="71">
        <f t="shared" si="4"/>
        <v>15</v>
      </c>
      <c r="P20" s="71">
        <f t="shared" si="5"/>
        <v>22</v>
      </c>
      <c r="Q20" s="305" t="s">
        <v>325</v>
      </c>
    </row>
    <row r="21" spans="1:17" ht="21" customHeight="1">
      <c r="A21" s="180" t="s">
        <v>35</v>
      </c>
      <c r="B21" s="71">
        <v>5</v>
      </c>
      <c r="C21" s="71">
        <v>5</v>
      </c>
      <c r="D21" s="71">
        <v>1</v>
      </c>
      <c r="E21" s="71">
        <v>3</v>
      </c>
      <c r="F21" s="71">
        <v>1</v>
      </c>
      <c r="G21" s="71">
        <v>7</v>
      </c>
      <c r="H21" s="71">
        <v>7</v>
      </c>
      <c r="I21" s="71">
        <v>15</v>
      </c>
      <c r="J21" s="71">
        <v>8</v>
      </c>
      <c r="K21" s="71">
        <v>3</v>
      </c>
      <c r="L21" s="71">
        <v>0</v>
      </c>
      <c r="M21" s="71">
        <v>0</v>
      </c>
      <c r="N21" s="71">
        <f t="shared" si="3"/>
        <v>22</v>
      </c>
      <c r="O21" s="71">
        <f t="shared" si="4"/>
        <v>33</v>
      </c>
      <c r="P21" s="71">
        <f t="shared" si="5"/>
        <v>55</v>
      </c>
      <c r="Q21" s="305" t="s">
        <v>326</v>
      </c>
    </row>
    <row r="22" spans="1:17" ht="23.25" customHeight="1">
      <c r="A22" s="180" t="s">
        <v>36</v>
      </c>
      <c r="B22" s="71">
        <v>5</v>
      </c>
      <c r="C22" s="71">
        <v>1</v>
      </c>
      <c r="D22" s="71">
        <v>4</v>
      </c>
      <c r="E22" s="71">
        <v>0</v>
      </c>
      <c r="F22" s="71">
        <v>0</v>
      </c>
      <c r="G22" s="71">
        <v>5</v>
      </c>
      <c r="H22" s="71">
        <v>0</v>
      </c>
      <c r="I22" s="71">
        <v>11</v>
      </c>
      <c r="J22" s="71">
        <v>2</v>
      </c>
      <c r="K22" s="71">
        <v>5</v>
      </c>
      <c r="L22" s="71">
        <v>0</v>
      </c>
      <c r="M22" s="71">
        <v>0</v>
      </c>
      <c r="N22" s="71">
        <f t="shared" si="3"/>
        <v>11</v>
      </c>
      <c r="O22" s="71">
        <f t="shared" si="4"/>
        <v>22</v>
      </c>
      <c r="P22" s="71">
        <f t="shared" si="5"/>
        <v>33</v>
      </c>
      <c r="Q22" s="252" t="s">
        <v>327</v>
      </c>
    </row>
    <row r="23" spans="1:17" ht="22.5" customHeight="1" thickBot="1">
      <c r="A23" s="183" t="s">
        <v>37</v>
      </c>
      <c r="B23" s="109">
        <v>12</v>
      </c>
      <c r="C23" s="109">
        <v>11</v>
      </c>
      <c r="D23" s="109">
        <v>3</v>
      </c>
      <c r="E23" s="109">
        <v>14</v>
      </c>
      <c r="F23" s="109">
        <v>1</v>
      </c>
      <c r="G23" s="109">
        <v>17</v>
      </c>
      <c r="H23" s="109">
        <v>2</v>
      </c>
      <c r="I23" s="109">
        <v>10</v>
      </c>
      <c r="J23" s="109">
        <v>3</v>
      </c>
      <c r="K23" s="109">
        <v>13</v>
      </c>
      <c r="L23" s="109">
        <v>0</v>
      </c>
      <c r="M23" s="109">
        <v>0</v>
      </c>
      <c r="N23" s="109">
        <f t="shared" si="3"/>
        <v>21</v>
      </c>
      <c r="O23" s="109">
        <f t="shared" si="4"/>
        <v>65</v>
      </c>
      <c r="P23" s="109">
        <f t="shared" si="5"/>
        <v>86</v>
      </c>
      <c r="Q23" s="339" t="s">
        <v>328</v>
      </c>
    </row>
    <row r="24" spans="1:17" ht="21.75" customHeight="1" thickTop="1" thickBot="1">
      <c r="A24" s="184" t="s">
        <v>0</v>
      </c>
      <c r="B24" s="98">
        <f>SUM(B9:B23)</f>
        <v>316</v>
      </c>
      <c r="C24" s="98">
        <f t="shared" ref="C24:P24" si="9">SUM(C9:C23)</f>
        <v>161</v>
      </c>
      <c r="D24" s="98">
        <f t="shared" si="9"/>
        <v>37</v>
      </c>
      <c r="E24" s="98">
        <f t="shared" si="9"/>
        <v>80</v>
      </c>
      <c r="F24" s="98">
        <f t="shared" si="9"/>
        <v>77</v>
      </c>
      <c r="G24" s="98">
        <f t="shared" si="9"/>
        <v>150</v>
      </c>
      <c r="H24" s="98">
        <f t="shared" si="9"/>
        <v>71</v>
      </c>
      <c r="I24" s="98">
        <f t="shared" si="9"/>
        <v>216</v>
      </c>
      <c r="J24" s="98">
        <f t="shared" si="9"/>
        <v>133</v>
      </c>
      <c r="K24" s="98">
        <f t="shared" si="9"/>
        <v>247</v>
      </c>
      <c r="L24" s="98">
        <f t="shared" si="9"/>
        <v>19</v>
      </c>
      <c r="M24" s="98">
        <f t="shared" si="9"/>
        <v>9</v>
      </c>
      <c r="N24" s="98">
        <f t="shared" si="9"/>
        <v>653</v>
      </c>
      <c r="O24" s="98">
        <f t="shared" si="9"/>
        <v>863</v>
      </c>
      <c r="P24" s="98">
        <f t="shared" si="9"/>
        <v>1516</v>
      </c>
      <c r="Q24" s="250" t="s">
        <v>329</v>
      </c>
    </row>
    <row r="25" spans="1:17" ht="14.25" customHeight="1" thickTop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7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7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7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7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7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7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7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</sheetData>
  <mergeCells count="20">
    <mergeCell ref="H6:I6"/>
    <mergeCell ref="J6:K6"/>
    <mergeCell ref="L6:M6"/>
    <mergeCell ref="N6:P6"/>
    <mergeCell ref="A1:P1"/>
    <mergeCell ref="A2:P2"/>
    <mergeCell ref="B5:C5"/>
    <mergeCell ref="D5:E5"/>
    <mergeCell ref="F5:G5"/>
    <mergeCell ref="H5:I5"/>
    <mergeCell ref="J5:K5"/>
    <mergeCell ref="L5:M5"/>
    <mergeCell ref="N5:P5"/>
    <mergeCell ref="A3:Q3"/>
    <mergeCell ref="P4:Q4"/>
    <mergeCell ref="A5:A8"/>
    <mergeCell ref="Q5:Q8"/>
    <mergeCell ref="B6:C6"/>
    <mergeCell ref="D6:E6"/>
    <mergeCell ref="F6:G6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&amp;C&amp;12 57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R40"/>
  <sheetViews>
    <sheetView rightToLeft="1" view="pageBreakPreview" zoomScale="75" zoomScaleNormal="100" zoomScaleSheetLayoutView="75" workbookViewId="0">
      <selection activeCell="B5" sqref="B5:P5"/>
    </sheetView>
  </sheetViews>
  <sheetFormatPr defaultRowHeight="20.100000000000001" customHeight="1"/>
  <cols>
    <col min="1" max="1" width="11.85546875" style="1" customWidth="1"/>
    <col min="2" max="2" width="7.140625" style="1" customWidth="1"/>
    <col min="3" max="3" width="6.85546875" style="1" customWidth="1"/>
    <col min="4" max="4" width="6.5703125" style="1" customWidth="1"/>
    <col min="5" max="5" width="7.140625" style="1" customWidth="1"/>
    <col min="6" max="7" width="7.42578125" style="1" customWidth="1"/>
    <col min="8" max="8" width="7.140625" style="1" customWidth="1"/>
    <col min="9" max="9" width="7.42578125" style="1" customWidth="1"/>
    <col min="10" max="16" width="8.42578125" style="1" customWidth="1"/>
    <col min="17" max="17" width="9.140625" style="1" hidden="1" customWidth="1"/>
    <col min="18" max="18" width="16.140625" style="1" bestFit="1" customWidth="1"/>
    <col min="19" max="16384" width="9.140625" style="1"/>
  </cols>
  <sheetData>
    <row r="1" spans="1:18" ht="22.5" customHeight="1">
      <c r="A1" s="547"/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</row>
    <row r="2" spans="1:18" ht="23.25" customHeight="1">
      <c r="A2" s="547" t="s">
        <v>649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</row>
    <row r="3" spans="1:18" ht="25.5" customHeight="1">
      <c r="A3" s="740" t="s">
        <v>650</v>
      </c>
      <c r="B3" s="740"/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</row>
    <row r="4" spans="1:18" ht="20.100000000000001" customHeight="1" thickBot="1">
      <c r="A4" s="309" t="s">
        <v>312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724" t="s">
        <v>505</v>
      </c>
      <c r="Q4" s="724"/>
      <c r="R4" s="724"/>
    </row>
    <row r="5" spans="1:18" ht="20.100000000000001" customHeight="1" thickTop="1">
      <c r="A5" s="537" t="s">
        <v>1</v>
      </c>
      <c r="B5" s="613" t="s">
        <v>27</v>
      </c>
      <c r="C5" s="613"/>
      <c r="D5" s="613" t="s">
        <v>3</v>
      </c>
      <c r="E5" s="613"/>
      <c r="F5" s="613" t="s">
        <v>4</v>
      </c>
      <c r="G5" s="613"/>
      <c r="H5" s="613" t="s">
        <v>5</v>
      </c>
      <c r="I5" s="613"/>
      <c r="J5" s="613" t="s">
        <v>6</v>
      </c>
      <c r="K5" s="613"/>
      <c r="L5" s="613" t="s">
        <v>7</v>
      </c>
      <c r="M5" s="613"/>
      <c r="N5" s="613" t="s">
        <v>8</v>
      </c>
      <c r="O5" s="613"/>
      <c r="P5" s="613"/>
      <c r="R5" s="541" t="s">
        <v>313</v>
      </c>
    </row>
    <row r="6" spans="1:18" ht="20.100000000000001" customHeight="1">
      <c r="A6" s="538"/>
      <c r="B6" s="736" t="s">
        <v>357</v>
      </c>
      <c r="C6" s="736"/>
      <c r="D6" s="736" t="s">
        <v>358</v>
      </c>
      <c r="E6" s="736"/>
      <c r="F6" s="736" t="s">
        <v>359</v>
      </c>
      <c r="G6" s="736"/>
      <c r="H6" s="736" t="s">
        <v>360</v>
      </c>
      <c r="I6" s="736"/>
      <c r="J6" s="736" t="s">
        <v>503</v>
      </c>
      <c r="K6" s="736"/>
      <c r="L6" s="736" t="s">
        <v>362</v>
      </c>
      <c r="M6" s="736"/>
      <c r="N6" s="736" t="s">
        <v>329</v>
      </c>
      <c r="O6" s="736"/>
      <c r="P6" s="736"/>
      <c r="R6" s="544"/>
    </row>
    <row r="7" spans="1:18" ht="20.100000000000001" customHeight="1">
      <c r="A7" s="538"/>
      <c r="B7" s="96" t="s">
        <v>9</v>
      </c>
      <c r="C7" s="96" t="s">
        <v>10</v>
      </c>
      <c r="D7" s="96" t="s">
        <v>9</v>
      </c>
      <c r="E7" s="96" t="s">
        <v>10</v>
      </c>
      <c r="F7" s="96" t="s">
        <v>9</v>
      </c>
      <c r="G7" s="96" t="s">
        <v>10</v>
      </c>
      <c r="H7" s="96" t="s">
        <v>9</v>
      </c>
      <c r="I7" s="96" t="s">
        <v>10</v>
      </c>
      <c r="J7" s="96" t="s">
        <v>9</v>
      </c>
      <c r="K7" s="96" t="s">
        <v>10</v>
      </c>
      <c r="L7" s="96" t="s">
        <v>9</v>
      </c>
      <c r="M7" s="96" t="s">
        <v>10</v>
      </c>
      <c r="N7" s="96" t="s">
        <v>9</v>
      </c>
      <c r="O7" s="96" t="s">
        <v>10</v>
      </c>
      <c r="P7" s="182" t="s">
        <v>11</v>
      </c>
      <c r="R7" s="544"/>
    </row>
    <row r="8" spans="1:18" ht="21" customHeight="1" thickBot="1">
      <c r="A8" s="538"/>
      <c r="B8" s="353" t="s">
        <v>347</v>
      </c>
      <c r="C8" s="353" t="s">
        <v>348</v>
      </c>
      <c r="D8" s="353" t="s">
        <v>347</v>
      </c>
      <c r="E8" s="353" t="s">
        <v>348</v>
      </c>
      <c r="F8" s="353" t="s">
        <v>347</v>
      </c>
      <c r="G8" s="353" t="s">
        <v>348</v>
      </c>
      <c r="H8" s="353" t="s">
        <v>347</v>
      </c>
      <c r="I8" s="353" t="s">
        <v>348</v>
      </c>
      <c r="J8" s="353" t="s">
        <v>347</v>
      </c>
      <c r="K8" s="353" t="s">
        <v>348</v>
      </c>
      <c r="L8" s="353" t="s">
        <v>347</v>
      </c>
      <c r="M8" s="353" t="s">
        <v>348</v>
      </c>
      <c r="N8" s="353" t="s">
        <v>347</v>
      </c>
      <c r="O8" s="353" t="s">
        <v>348</v>
      </c>
      <c r="P8" s="353" t="s">
        <v>393</v>
      </c>
      <c r="R8" s="545"/>
    </row>
    <row r="9" spans="1:18" ht="19.5" customHeight="1" thickTop="1">
      <c r="A9" s="179" t="s">
        <v>28</v>
      </c>
      <c r="B9" s="107" t="s">
        <v>257</v>
      </c>
      <c r="C9" s="107" t="s">
        <v>257</v>
      </c>
      <c r="D9" s="107" t="s">
        <v>257</v>
      </c>
      <c r="E9" s="107" t="s">
        <v>257</v>
      </c>
      <c r="F9" s="107" t="s">
        <v>257</v>
      </c>
      <c r="G9" s="107" t="s">
        <v>257</v>
      </c>
      <c r="H9" s="107" t="s">
        <v>257</v>
      </c>
      <c r="I9" s="107" t="s">
        <v>257</v>
      </c>
      <c r="J9" s="107" t="s">
        <v>257</v>
      </c>
      <c r="K9" s="107" t="s">
        <v>257</v>
      </c>
      <c r="L9" s="107" t="s">
        <v>257</v>
      </c>
      <c r="M9" s="107" t="s">
        <v>257</v>
      </c>
      <c r="N9" s="107" t="s">
        <v>257</v>
      </c>
      <c r="O9" s="107" t="s">
        <v>257</v>
      </c>
      <c r="P9" s="107" t="s">
        <v>257</v>
      </c>
      <c r="Q9" s="224"/>
      <c r="R9" s="342" t="s">
        <v>314</v>
      </c>
    </row>
    <row r="10" spans="1:18" ht="19.5" customHeight="1">
      <c r="A10" s="180" t="s">
        <v>39</v>
      </c>
      <c r="B10" s="71">
        <v>10</v>
      </c>
      <c r="C10" s="71">
        <v>5</v>
      </c>
      <c r="D10" s="71">
        <v>0</v>
      </c>
      <c r="E10" s="71">
        <v>0</v>
      </c>
      <c r="F10" s="71">
        <v>0</v>
      </c>
      <c r="G10" s="71">
        <v>0</v>
      </c>
      <c r="H10" s="71">
        <v>1</v>
      </c>
      <c r="I10" s="71">
        <v>3</v>
      </c>
      <c r="J10" s="71">
        <v>4</v>
      </c>
      <c r="K10" s="71">
        <v>2</v>
      </c>
      <c r="L10" s="71">
        <v>0</v>
      </c>
      <c r="M10" s="71">
        <v>0</v>
      </c>
      <c r="N10" s="397">
        <f t="shared" ref="N10" si="0">SUM(L10,J10,H10,F10,D10,B10)</f>
        <v>15</v>
      </c>
      <c r="O10" s="397">
        <f t="shared" ref="O10" si="1">SUM(M10,K10,I10,G10,E10,C10)</f>
        <v>10</v>
      </c>
      <c r="P10" s="71">
        <f t="shared" ref="P10" si="2">SUM(N10:O10)</f>
        <v>25</v>
      </c>
      <c r="Q10" s="225"/>
      <c r="R10" s="284" t="s">
        <v>315</v>
      </c>
    </row>
    <row r="11" spans="1:18" ht="19.5" customHeight="1">
      <c r="A11" s="180" t="s">
        <v>29</v>
      </c>
      <c r="B11" s="71">
        <v>5</v>
      </c>
      <c r="C11" s="71">
        <v>5</v>
      </c>
      <c r="D11" s="71">
        <v>0</v>
      </c>
      <c r="E11" s="71">
        <v>1</v>
      </c>
      <c r="F11" s="71">
        <v>2</v>
      </c>
      <c r="G11" s="71">
        <v>6</v>
      </c>
      <c r="H11" s="71">
        <v>2</v>
      </c>
      <c r="I11" s="71">
        <v>4</v>
      </c>
      <c r="J11" s="71">
        <v>0</v>
      </c>
      <c r="K11" s="71">
        <v>6</v>
      </c>
      <c r="L11" s="71">
        <v>0</v>
      </c>
      <c r="M11" s="71">
        <v>0</v>
      </c>
      <c r="N11" s="93">
        <f t="shared" ref="N11:N23" si="3">SUM(L11,J11,H11,F11,D11,B11)</f>
        <v>9</v>
      </c>
      <c r="O11" s="93">
        <f t="shared" ref="O11:O23" si="4">SUM(M11,K11,I11,G11,E11,C11)</f>
        <v>22</v>
      </c>
      <c r="P11" s="71">
        <f t="shared" ref="P11:P23" si="5">SUM(N11:O11)</f>
        <v>31</v>
      </c>
      <c r="Q11" s="225"/>
      <c r="R11" s="284" t="s">
        <v>316</v>
      </c>
    </row>
    <row r="12" spans="1:18" ht="19.5" customHeight="1">
      <c r="A12" s="180" t="s">
        <v>40</v>
      </c>
      <c r="B12" s="71">
        <v>2</v>
      </c>
      <c r="C12" s="71">
        <v>1</v>
      </c>
      <c r="D12" s="71">
        <v>0</v>
      </c>
      <c r="E12" s="71">
        <v>1</v>
      </c>
      <c r="F12" s="71">
        <v>0</v>
      </c>
      <c r="G12" s="71">
        <v>0</v>
      </c>
      <c r="H12" s="71">
        <v>0</v>
      </c>
      <c r="I12" s="71">
        <v>6</v>
      </c>
      <c r="J12" s="71">
        <v>0</v>
      </c>
      <c r="K12" s="71">
        <v>10</v>
      </c>
      <c r="L12" s="71">
        <v>0</v>
      </c>
      <c r="M12" s="71">
        <v>0</v>
      </c>
      <c r="N12" s="93">
        <f t="shared" si="3"/>
        <v>2</v>
      </c>
      <c r="O12" s="93">
        <f t="shared" si="4"/>
        <v>18</v>
      </c>
      <c r="P12" s="71">
        <f t="shared" si="5"/>
        <v>20</v>
      </c>
      <c r="Q12" s="225"/>
      <c r="R12" s="284" t="s">
        <v>317</v>
      </c>
    </row>
    <row r="13" spans="1:18" ht="19.5" customHeight="1">
      <c r="A13" s="180" t="s">
        <v>30</v>
      </c>
      <c r="B13" s="71">
        <v>251</v>
      </c>
      <c r="C13" s="71">
        <v>101</v>
      </c>
      <c r="D13" s="71">
        <v>22</v>
      </c>
      <c r="E13" s="71">
        <v>31</v>
      </c>
      <c r="F13" s="71">
        <v>45</v>
      </c>
      <c r="G13" s="71">
        <v>63</v>
      </c>
      <c r="H13" s="71">
        <v>36</v>
      </c>
      <c r="I13" s="71">
        <v>94</v>
      </c>
      <c r="J13" s="71">
        <v>82</v>
      </c>
      <c r="K13" s="71">
        <v>139</v>
      </c>
      <c r="L13" s="71">
        <v>17</v>
      </c>
      <c r="M13" s="71">
        <v>9</v>
      </c>
      <c r="N13" s="93">
        <f t="shared" si="3"/>
        <v>453</v>
      </c>
      <c r="O13" s="93">
        <f t="shared" si="4"/>
        <v>437</v>
      </c>
      <c r="P13" s="71">
        <f t="shared" si="5"/>
        <v>890</v>
      </c>
      <c r="Q13" s="225"/>
      <c r="R13" s="284" t="s">
        <v>318</v>
      </c>
    </row>
    <row r="14" spans="1:18" ht="19.5" customHeight="1">
      <c r="A14" s="180" t="s">
        <v>41</v>
      </c>
      <c r="B14" s="71">
        <v>2</v>
      </c>
      <c r="C14" s="71">
        <v>0</v>
      </c>
      <c r="D14" s="71">
        <v>0</v>
      </c>
      <c r="E14" s="71">
        <v>1</v>
      </c>
      <c r="F14" s="71">
        <v>0</v>
      </c>
      <c r="G14" s="71">
        <v>0</v>
      </c>
      <c r="H14" s="71">
        <v>6</v>
      </c>
      <c r="I14" s="71">
        <v>4</v>
      </c>
      <c r="J14" s="71">
        <v>1</v>
      </c>
      <c r="K14" s="71">
        <v>3</v>
      </c>
      <c r="L14" s="71">
        <v>0</v>
      </c>
      <c r="M14" s="71">
        <v>0</v>
      </c>
      <c r="N14" s="391">
        <f t="shared" ref="N14" si="6">SUM(L14,J14,H14,F14,D14,B14)</f>
        <v>9</v>
      </c>
      <c r="O14" s="391">
        <f t="shared" ref="O14" si="7">SUM(M14,K14,I14,G14,E14,C14)</f>
        <v>8</v>
      </c>
      <c r="P14" s="71">
        <f t="shared" ref="P14" si="8">SUM(N14:O14)</f>
        <v>17</v>
      </c>
      <c r="Q14" s="225"/>
      <c r="R14" s="284" t="s">
        <v>319</v>
      </c>
    </row>
    <row r="15" spans="1:18" ht="19.5" customHeight="1">
      <c r="A15" s="180" t="s">
        <v>31</v>
      </c>
      <c r="B15" s="71">
        <v>9</v>
      </c>
      <c r="C15" s="71">
        <v>4</v>
      </c>
      <c r="D15" s="71">
        <v>0</v>
      </c>
      <c r="E15" s="71">
        <v>2</v>
      </c>
      <c r="F15" s="71">
        <v>1</v>
      </c>
      <c r="G15" s="71">
        <v>10</v>
      </c>
      <c r="H15" s="71">
        <v>1</v>
      </c>
      <c r="I15" s="71">
        <v>11</v>
      </c>
      <c r="J15" s="71">
        <v>3</v>
      </c>
      <c r="K15" s="71">
        <v>11</v>
      </c>
      <c r="L15" s="71">
        <v>0</v>
      </c>
      <c r="M15" s="71">
        <v>0</v>
      </c>
      <c r="N15" s="93">
        <f t="shared" si="3"/>
        <v>14</v>
      </c>
      <c r="O15" s="93">
        <f t="shared" si="4"/>
        <v>38</v>
      </c>
      <c r="P15" s="71">
        <f t="shared" si="5"/>
        <v>52</v>
      </c>
      <c r="Q15" s="225"/>
      <c r="R15" s="284" t="s">
        <v>320</v>
      </c>
    </row>
    <row r="16" spans="1:18" ht="19.5" customHeight="1">
      <c r="A16" s="180" t="s">
        <v>32</v>
      </c>
      <c r="B16" s="71">
        <v>10</v>
      </c>
      <c r="C16" s="71">
        <v>5</v>
      </c>
      <c r="D16" s="71">
        <v>0</v>
      </c>
      <c r="E16" s="71">
        <v>5</v>
      </c>
      <c r="F16" s="71">
        <v>1</v>
      </c>
      <c r="G16" s="71">
        <v>7</v>
      </c>
      <c r="H16" s="71">
        <v>4</v>
      </c>
      <c r="I16" s="71">
        <v>9</v>
      </c>
      <c r="J16" s="71">
        <v>5</v>
      </c>
      <c r="K16" s="71">
        <v>9</v>
      </c>
      <c r="L16" s="71">
        <v>0</v>
      </c>
      <c r="M16" s="71">
        <v>0</v>
      </c>
      <c r="N16" s="93">
        <f t="shared" si="3"/>
        <v>20</v>
      </c>
      <c r="O16" s="93">
        <f t="shared" si="4"/>
        <v>35</v>
      </c>
      <c r="P16" s="71">
        <f t="shared" si="5"/>
        <v>55</v>
      </c>
      <c r="Q16" s="225"/>
      <c r="R16" s="284" t="s">
        <v>321</v>
      </c>
    </row>
    <row r="17" spans="1:18" ht="19.5" customHeight="1">
      <c r="A17" s="180" t="s">
        <v>33</v>
      </c>
      <c r="B17" s="71">
        <v>7</v>
      </c>
      <c r="C17" s="71">
        <v>11</v>
      </c>
      <c r="D17" s="71">
        <v>3</v>
      </c>
      <c r="E17" s="71">
        <v>11</v>
      </c>
      <c r="F17" s="71">
        <v>22</v>
      </c>
      <c r="G17" s="71">
        <v>21</v>
      </c>
      <c r="H17" s="71">
        <v>5</v>
      </c>
      <c r="I17" s="71">
        <v>16</v>
      </c>
      <c r="J17" s="71">
        <v>9</v>
      </c>
      <c r="K17" s="71">
        <v>18</v>
      </c>
      <c r="L17" s="71">
        <v>0</v>
      </c>
      <c r="M17" s="71">
        <v>0</v>
      </c>
      <c r="N17" s="93">
        <f t="shared" si="3"/>
        <v>46</v>
      </c>
      <c r="O17" s="93">
        <f t="shared" si="4"/>
        <v>77</v>
      </c>
      <c r="P17" s="71">
        <f t="shared" si="5"/>
        <v>123</v>
      </c>
      <c r="Q17" s="225"/>
      <c r="R17" s="284" t="s">
        <v>322</v>
      </c>
    </row>
    <row r="18" spans="1:18" ht="19.5" customHeight="1">
      <c r="A18" s="103" t="s">
        <v>21</v>
      </c>
      <c r="B18" s="71">
        <v>10</v>
      </c>
      <c r="C18" s="71">
        <v>8</v>
      </c>
      <c r="D18" s="71">
        <v>3</v>
      </c>
      <c r="E18" s="71">
        <v>4</v>
      </c>
      <c r="F18" s="71">
        <v>2</v>
      </c>
      <c r="G18" s="71">
        <v>5</v>
      </c>
      <c r="H18" s="71">
        <v>5</v>
      </c>
      <c r="I18" s="71">
        <v>29</v>
      </c>
      <c r="J18" s="71">
        <v>8</v>
      </c>
      <c r="K18" s="71">
        <v>18</v>
      </c>
      <c r="L18" s="71">
        <v>5</v>
      </c>
      <c r="M18" s="71">
        <v>0</v>
      </c>
      <c r="N18" s="93">
        <f t="shared" si="3"/>
        <v>33</v>
      </c>
      <c r="O18" s="93">
        <f t="shared" si="4"/>
        <v>64</v>
      </c>
      <c r="P18" s="71">
        <f t="shared" si="5"/>
        <v>97</v>
      </c>
      <c r="Q18" s="225"/>
      <c r="R18" s="284" t="s">
        <v>323</v>
      </c>
    </row>
    <row r="19" spans="1:18" ht="19.5" customHeight="1">
      <c r="A19" s="180" t="s">
        <v>22</v>
      </c>
      <c r="B19" s="71">
        <v>7</v>
      </c>
      <c r="C19" s="71">
        <v>13</v>
      </c>
      <c r="D19" s="71">
        <v>1</v>
      </c>
      <c r="E19" s="71">
        <v>6</v>
      </c>
      <c r="F19" s="71">
        <v>1</v>
      </c>
      <c r="G19" s="71">
        <v>6</v>
      </c>
      <c r="H19" s="71">
        <v>1</v>
      </c>
      <c r="I19" s="71">
        <v>17</v>
      </c>
      <c r="J19" s="71">
        <v>5</v>
      </c>
      <c r="K19" s="71">
        <v>8</v>
      </c>
      <c r="L19" s="71">
        <v>0</v>
      </c>
      <c r="M19" s="71">
        <v>0</v>
      </c>
      <c r="N19" s="93">
        <f t="shared" si="3"/>
        <v>15</v>
      </c>
      <c r="O19" s="93">
        <f t="shared" si="4"/>
        <v>50</v>
      </c>
      <c r="P19" s="71">
        <f t="shared" si="5"/>
        <v>65</v>
      </c>
      <c r="Q19" s="225">
        <f>SUM(B19:P19)</f>
        <v>195</v>
      </c>
      <c r="R19" s="284" t="s">
        <v>324</v>
      </c>
    </row>
    <row r="20" spans="1:18" ht="19.5" customHeight="1">
      <c r="A20" s="180" t="s">
        <v>34</v>
      </c>
      <c r="B20" s="71">
        <v>1</v>
      </c>
      <c r="C20" s="71">
        <v>2</v>
      </c>
      <c r="D20" s="71">
        <v>0</v>
      </c>
      <c r="E20" s="71">
        <v>2</v>
      </c>
      <c r="F20" s="71">
        <v>1</v>
      </c>
      <c r="G20" s="71">
        <v>4</v>
      </c>
      <c r="H20" s="71">
        <v>2</v>
      </c>
      <c r="I20" s="71">
        <v>5</v>
      </c>
      <c r="J20" s="71">
        <v>3</v>
      </c>
      <c r="K20" s="71">
        <v>2</v>
      </c>
      <c r="L20" s="71">
        <v>0</v>
      </c>
      <c r="M20" s="71">
        <v>0</v>
      </c>
      <c r="N20" s="93">
        <f t="shared" si="3"/>
        <v>7</v>
      </c>
      <c r="O20" s="93">
        <f t="shared" si="4"/>
        <v>15</v>
      </c>
      <c r="P20" s="71">
        <f t="shared" si="5"/>
        <v>22</v>
      </c>
      <c r="Q20" s="225"/>
      <c r="R20" s="284" t="s">
        <v>325</v>
      </c>
    </row>
    <row r="21" spans="1:18" ht="19.5" customHeight="1">
      <c r="A21" s="180" t="s">
        <v>35</v>
      </c>
      <c r="B21" s="71">
        <v>5</v>
      </c>
      <c r="C21" s="71">
        <v>5</v>
      </c>
      <c r="D21" s="71">
        <v>1</v>
      </c>
      <c r="E21" s="71">
        <v>3</v>
      </c>
      <c r="F21" s="71">
        <v>1</v>
      </c>
      <c r="G21" s="71">
        <v>7</v>
      </c>
      <c r="H21" s="71">
        <v>7</v>
      </c>
      <c r="I21" s="71">
        <v>15</v>
      </c>
      <c r="J21" s="71">
        <v>8</v>
      </c>
      <c r="K21" s="71">
        <v>3</v>
      </c>
      <c r="L21" s="71">
        <v>0</v>
      </c>
      <c r="M21" s="71">
        <v>0</v>
      </c>
      <c r="N21" s="93">
        <f t="shared" si="3"/>
        <v>22</v>
      </c>
      <c r="O21" s="93">
        <f t="shared" si="4"/>
        <v>33</v>
      </c>
      <c r="P21" s="71">
        <f t="shared" si="5"/>
        <v>55</v>
      </c>
      <c r="Q21" s="225"/>
      <c r="R21" s="284" t="s">
        <v>326</v>
      </c>
    </row>
    <row r="22" spans="1:18" ht="19.5" customHeight="1">
      <c r="A22" s="180" t="s">
        <v>36</v>
      </c>
      <c r="B22" s="71">
        <v>5</v>
      </c>
      <c r="C22" s="71">
        <v>1</v>
      </c>
      <c r="D22" s="71">
        <v>4</v>
      </c>
      <c r="E22" s="71">
        <v>0</v>
      </c>
      <c r="F22" s="71">
        <v>0</v>
      </c>
      <c r="G22" s="71">
        <v>5</v>
      </c>
      <c r="H22" s="71">
        <v>0</v>
      </c>
      <c r="I22" s="71">
        <v>11</v>
      </c>
      <c r="J22" s="71">
        <v>2</v>
      </c>
      <c r="K22" s="71">
        <v>5</v>
      </c>
      <c r="L22" s="71">
        <v>0</v>
      </c>
      <c r="M22" s="71">
        <v>0</v>
      </c>
      <c r="N22" s="93">
        <f t="shared" si="3"/>
        <v>11</v>
      </c>
      <c r="O22" s="93">
        <f t="shared" si="4"/>
        <v>22</v>
      </c>
      <c r="P22" s="71">
        <f t="shared" si="5"/>
        <v>33</v>
      </c>
      <c r="Q22" s="225"/>
      <c r="R22" s="328" t="s">
        <v>327</v>
      </c>
    </row>
    <row r="23" spans="1:18" ht="24.75" customHeight="1" thickBot="1">
      <c r="A23" s="183" t="s">
        <v>37</v>
      </c>
      <c r="B23" s="109">
        <v>12</v>
      </c>
      <c r="C23" s="109">
        <v>11</v>
      </c>
      <c r="D23" s="109">
        <v>3</v>
      </c>
      <c r="E23" s="109">
        <v>14</v>
      </c>
      <c r="F23" s="109">
        <v>1</v>
      </c>
      <c r="G23" s="109">
        <v>17</v>
      </c>
      <c r="H23" s="109">
        <v>2</v>
      </c>
      <c r="I23" s="109">
        <v>10</v>
      </c>
      <c r="J23" s="109">
        <v>3</v>
      </c>
      <c r="K23" s="109">
        <v>13</v>
      </c>
      <c r="L23" s="109">
        <v>0</v>
      </c>
      <c r="M23" s="109">
        <v>0</v>
      </c>
      <c r="N23" s="100">
        <f t="shared" si="3"/>
        <v>21</v>
      </c>
      <c r="O23" s="100">
        <f t="shared" si="4"/>
        <v>65</v>
      </c>
      <c r="P23" s="109">
        <f t="shared" si="5"/>
        <v>86</v>
      </c>
      <c r="Q23" s="226"/>
      <c r="R23" s="282" t="s">
        <v>328</v>
      </c>
    </row>
    <row r="24" spans="1:18" ht="20.25" customHeight="1" thickTop="1" thickBot="1">
      <c r="A24" s="184" t="s">
        <v>0</v>
      </c>
      <c r="B24" s="98">
        <f>SUM(B9:B23)</f>
        <v>336</v>
      </c>
      <c r="C24" s="98">
        <f t="shared" ref="C24:P24" si="9">SUM(C9:C23)</f>
        <v>172</v>
      </c>
      <c r="D24" s="98">
        <f t="shared" si="9"/>
        <v>37</v>
      </c>
      <c r="E24" s="98">
        <f t="shared" si="9"/>
        <v>81</v>
      </c>
      <c r="F24" s="98">
        <f t="shared" si="9"/>
        <v>77</v>
      </c>
      <c r="G24" s="98">
        <f t="shared" si="9"/>
        <v>151</v>
      </c>
      <c r="H24" s="98">
        <f t="shared" si="9"/>
        <v>72</v>
      </c>
      <c r="I24" s="98">
        <f t="shared" si="9"/>
        <v>234</v>
      </c>
      <c r="J24" s="98">
        <f t="shared" si="9"/>
        <v>133</v>
      </c>
      <c r="K24" s="98">
        <f t="shared" si="9"/>
        <v>247</v>
      </c>
      <c r="L24" s="98">
        <f t="shared" si="9"/>
        <v>22</v>
      </c>
      <c r="M24" s="98">
        <f t="shared" si="9"/>
        <v>9</v>
      </c>
      <c r="N24" s="98">
        <f t="shared" si="9"/>
        <v>677</v>
      </c>
      <c r="O24" s="98">
        <f t="shared" si="9"/>
        <v>894</v>
      </c>
      <c r="P24" s="98">
        <f t="shared" si="9"/>
        <v>1571</v>
      </c>
      <c r="R24" s="343" t="s">
        <v>329</v>
      </c>
    </row>
    <row r="25" spans="1:18" ht="20.100000000000001" customHeight="1" thickTop="1"/>
    <row r="26" spans="1:18" ht="20.100000000000001" customHeight="1">
      <c r="A26" s="40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8" ht="20.100000000000001" customHeight="1">
      <c r="A27" s="40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8" ht="20.100000000000001" customHeight="1">
      <c r="A28" s="40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8" ht="20.100000000000001" customHeight="1">
      <c r="A29" s="40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8" ht="20.100000000000001" customHeight="1">
      <c r="A30" s="40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8" ht="20.100000000000001" customHeight="1">
      <c r="A31" s="40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8" ht="20.100000000000001" customHeight="1">
      <c r="A32" s="40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ht="20.100000000000001" customHeight="1">
      <c r="A33" s="40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ht="20.100000000000001" customHeight="1">
      <c r="A34" s="40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ht="20.100000000000001" customHeight="1">
      <c r="A35" s="4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1:16" ht="20.100000000000001" customHeight="1">
      <c r="A36" s="40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spans="1:16" ht="20.100000000000001" customHeight="1">
      <c r="A37" s="40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1:16" ht="20.100000000000001" customHeight="1">
      <c r="A38" s="40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1:16" ht="20.100000000000001" customHeight="1">
      <c r="A39" s="40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1:16" ht="20.100000000000001" customHeight="1">
      <c r="A40" s="40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</sheetData>
  <mergeCells count="20">
    <mergeCell ref="F6:G6"/>
    <mergeCell ref="H6:I6"/>
    <mergeCell ref="J6:K6"/>
    <mergeCell ref="L6:M6"/>
    <mergeCell ref="N6:P6"/>
    <mergeCell ref="L5:M5"/>
    <mergeCell ref="N5:P5"/>
    <mergeCell ref="A1:P1"/>
    <mergeCell ref="A2:P2"/>
    <mergeCell ref="B5:C5"/>
    <mergeCell ref="D5:E5"/>
    <mergeCell ref="F5:G5"/>
    <mergeCell ref="H5:I5"/>
    <mergeCell ref="J5:K5"/>
    <mergeCell ref="A5:A8"/>
    <mergeCell ref="A3:R3"/>
    <mergeCell ref="P4:R4"/>
    <mergeCell ref="R5:R8"/>
    <mergeCell ref="B6:C6"/>
    <mergeCell ref="D6:E6"/>
  </mergeCells>
  <phoneticPr fontId="2" type="noConversion"/>
  <printOptions horizontalCentered="1"/>
  <pageMargins left="1" right="1" top="1" bottom="1" header="1.5" footer="1"/>
  <pageSetup paperSize="9" scale="85" orientation="landscape" r:id="rId1"/>
  <headerFooter alignWithMargins="0">
    <oddFooter>&amp;C&amp;12 58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E25"/>
  <sheetViews>
    <sheetView rightToLeft="1" view="pageBreakPreview" zoomScaleNormal="100" zoomScaleSheetLayoutView="100" workbookViewId="0">
      <selection activeCell="B6" sqref="B6"/>
    </sheetView>
  </sheetViews>
  <sheetFormatPr defaultRowHeight="12.75"/>
  <cols>
    <col min="1" max="1" width="12" customWidth="1"/>
    <col min="2" max="2" width="30.28515625" customWidth="1"/>
    <col min="3" max="3" width="30.85546875" customWidth="1"/>
    <col min="4" max="4" width="20.42578125" customWidth="1"/>
    <col min="5" max="5" width="17" customWidth="1"/>
  </cols>
  <sheetData>
    <row r="2" spans="1:5" ht="18">
      <c r="A2" s="598" t="s">
        <v>839</v>
      </c>
      <c r="B2" s="598"/>
      <c r="C2" s="598"/>
      <c r="D2" s="598"/>
      <c r="E2" s="598"/>
    </row>
    <row r="3" spans="1:5" ht="28.5" customHeight="1">
      <c r="A3" s="607" t="s">
        <v>840</v>
      </c>
      <c r="B3" s="607"/>
      <c r="C3" s="607"/>
      <c r="D3" s="607"/>
      <c r="E3" s="607"/>
    </row>
    <row r="4" spans="1:5" ht="18.75" thickBot="1">
      <c r="A4" s="321" t="s">
        <v>307</v>
      </c>
      <c r="B4" s="321"/>
      <c r="C4" s="321"/>
      <c r="D4" s="630" t="s">
        <v>506</v>
      </c>
      <c r="E4" s="630"/>
    </row>
    <row r="5" spans="1:5" ht="18.75" thickTop="1">
      <c r="A5" s="764" t="s">
        <v>1</v>
      </c>
      <c r="B5" s="480" t="s">
        <v>838</v>
      </c>
      <c r="C5" s="480" t="s">
        <v>843</v>
      </c>
      <c r="D5" s="480" t="s">
        <v>0</v>
      </c>
      <c r="E5" s="669" t="s">
        <v>313</v>
      </c>
    </row>
    <row r="6" spans="1:5" ht="15.75" customHeight="1">
      <c r="A6" s="765"/>
      <c r="B6" s="483" t="s">
        <v>837</v>
      </c>
      <c r="C6" s="483" t="s">
        <v>844</v>
      </c>
      <c r="D6" s="483" t="s">
        <v>329</v>
      </c>
      <c r="E6" s="670"/>
    </row>
    <row r="7" spans="1:5" ht="31.5">
      <c r="A7" s="765"/>
      <c r="B7" s="449" t="s">
        <v>161</v>
      </c>
      <c r="C7" s="449" t="s">
        <v>250</v>
      </c>
      <c r="D7" s="449" t="s">
        <v>251</v>
      </c>
      <c r="E7" s="670"/>
    </row>
    <row r="8" spans="1:5" ht="44.25" customHeight="1" thickBot="1">
      <c r="A8" s="448"/>
      <c r="B8" s="449" t="s">
        <v>661</v>
      </c>
      <c r="C8" s="449" t="s">
        <v>841</v>
      </c>
      <c r="D8" s="449" t="s">
        <v>842</v>
      </c>
      <c r="E8" s="756"/>
    </row>
    <row r="9" spans="1:5" ht="18.75" thickTop="1">
      <c r="A9" s="404" t="s">
        <v>28</v>
      </c>
      <c r="B9" s="405">
        <v>25488</v>
      </c>
      <c r="C9" s="405">
        <v>15816</v>
      </c>
      <c r="D9" s="405">
        <f t="shared" ref="D9:D23" si="0">C9+B9</f>
        <v>41304</v>
      </c>
      <c r="E9" s="399" t="s">
        <v>314</v>
      </c>
    </row>
    <row r="10" spans="1:5" ht="18">
      <c r="A10" s="401" t="s">
        <v>39</v>
      </c>
      <c r="B10" s="406">
        <v>20361</v>
      </c>
      <c r="C10" s="406">
        <v>16875</v>
      </c>
      <c r="D10" s="406">
        <f t="shared" si="0"/>
        <v>37236</v>
      </c>
      <c r="E10" s="398" t="s">
        <v>315</v>
      </c>
    </row>
    <row r="11" spans="1:5" ht="18">
      <c r="A11" s="401" t="s">
        <v>29</v>
      </c>
      <c r="B11" s="406">
        <v>14673</v>
      </c>
      <c r="C11" s="406">
        <v>10710</v>
      </c>
      <c r="D11" s="406">
        <f t="shared" si="0"/>
        <v>25383</v>
      </c>
      <c r="E11" s="398" t="s">
        <v>316</v>
      </c>
    </row>
    <row r="12" spans="1:5" ht="18">
      <c r="A12" s="401" t="s">
        <v>40</v>
      </c>
      <c r="B12" s="406">
        <v>33139</v>
      </c>
      <c r="C12" s="406">
        <v>14973</v>
      </c>
      <c r="D12" s="406">
        <f t="shared" si="0"/>
        <v>48112</v>
      </c>
      <c r="E12" s="398" t="s">
        <v>317</v>
      </c>
    </row>
    <row r="13" spans="1:5" ht="18">
      <c r="A13" s="401" t="s">
        <v>30</v>
      </c>
      <c r="B13" s="406">
        <v>107934</v>
      </c>
      <c r="C13" s="406">
        <v>122507</v>
      </c>
      <c r="D13" s="406">
        <f t="shared" si="0"/>
        <v>230441</v>
      </c>
      <c r="E13" s="398" t="s">
        <v>318</v>
      </c>
    </row>
    <row r="14" spans="1:5" ht="18">
      <c r="A14" s="401" t="s">
        <v>41</v>
      </c>
      <c r="B14" s="406">
        <v>28410</v>
      </c>
      <c r="C14" s="406">
        <v>15753</v>
      </c>
      <c r="D14" s="406">
        <f t="shared" si="0"/>
        <v>44163</v>
      </c>
      <c r="E14" s="398" t="s">
        <v>319</v>
      </c>
    </row>
    <row r="15" spans="1:5" ht="18">
      <c r="A15" s="401" t="s">
        <v>31</v>
      </c>
      <c r="B15" s="406">
        <v>33822</v>
      </c>
      <c r="C15" s="406">
        <v>24978</v>
      </c>
      <c r="D15" s="406">
        <f t="shared" si="0"/>
        <v>58800</v>
      </c>
      <c r="E15" s="398" t="s">
        <v>320</v>
      </c>
    </row>
    <row r="16" spans="1:5" ht="18">
      <c r="A16" s="401" t="s">
        <v>32</v>
      </c>
      <c r="B16" s="406">
        <v>27951</v>
      </c>
      <c r="C16" s="406">
        <v>18195</v>
      </c>
      <c r="D16" s="406">
        <f t="shared" si="0"/>
        <v>46146</v>
      </c>
      <c r="E16" s="398" t="s">
        <v>321</v>
      </c>
    </row>
    <row r="17" spans="1:5" ht="18">
      <c r="A17" s="401" t="s">
        <v>33</v>
      </c>
      <c r="B17" s="406">
        <v>31145</v>
      </c>
      <c r="C17" s="406">
        <v>23914</v>
      </c>
      <c r="D17" s="406">
        <f t="shared" si="0"/>
        <v>55059</v>
      </c>
      <c r="E17" s="398" t="s">
        <v>322</v>
      </c>
    </row>
    <row r="18" spans="1:5" ht="18">
      <c r="A18" s="211" t="s">
        <v>21</v>
      </c>
      <c r="B18" s="407">
        <v>23400</v>
      </c>
      <c r="C18" s="407">
        <v>22600</v>
      </c>
      <c r="D18" s="406">
        <f t="shared" si="0"/>
        <v>46000</v>
      </c>
      <c r="E18" s="398" t="s">
        <v>323</v>
      </c>
    </row>
    <row r="19" spans="1:5" ht="18">
      <c r="A19" s="401" t="s">
        <v>22</v>
      </c>
      <c r="B19" s="406">
        <v>16376</v>
      </c>
      <c r="C19" s="406">
        <v>16008</v>
      </c>
      <c r="D19" s="406">
        <f t="shared" si="0"/>
        <v>32384</v>
      </c>
      <c r="E19" s="398" t="s">
        <v>324</v>
      </c>
    </row>
    <row r="20" spans="1:5" ht="18">
      <c r="A20" s="401" t="s">
        <v>34</v>
      </c>
      <c r="B20" s="406">
        <v>38764</v>
      </c>
      <c r="C20" s="406">
        <v>31666</v>
      </c>
      <c r="D20" s="406">
        <f t="shared" si="0"/>
        <v>70430</v>
      </c>
      <c r="E20" s="398" t="s">
        <v>325</v>
      </c>
    </row>
    <row r="21" spans="1:5" ht="18">
      <c r="A21" s="401" t="s">
        <v>35</v>
      </c>
      <c r="B21" s="406">
        <v>26196</v>
      </c>
      <c r="C21" s="406">
        <v>20247</v>
      </c>
      <c r="D21" s="406">
        <f t="shared" si="0"/>
        <v>46443</v>
      </c>
      <c r="E21" s="398" t="s">
        <v>326</v>
      </c>
    </row>
    <row r="22" spans="1:5" ht="18">
      <c r="A22" s="401" t="s">
        <v>36</v>
      </c>
      <c r="B22" s="406">
        <v>27291</v>
      </c>
      <c r="C22" s="406">
        <v>19456</v>
      </c>
      <c r="D22" s="406">
        <f t="shared" si="0"/>
        <v>46747</v>
      </c>
      <c r="E22" s="328" t="s">
        <v>327</v>
      </c>
    </row>
    <row r="23" spans="1:5" ht="18.75" thickBot="1">
      <c r="A23" s="403" t="s">
        <v>37</v>
      </c>
      <c r="B23" s="408">
        <v>37252</v>
      </c>
      <c r="C23" s="408">
        <v>39873</v>
      </c>
      <c r="D23" s="408">
        <f t="shared" si="0"/>
        <v>77125</v>
      </c>
      <c r="E23" s="354" t="s">
        <v>328</v>
      </c>
    </row>
    <row r="24" spans="1:5" ht="19.5" thickTop="1" thickBot="1">
      <c r="A24" s="402" t="s">
        <v>0</v>
      </c>
      <c r="B24" s="356">
        <f t="shared" ref="B24:D24" si="1">SUM(B9:B23)</f>
        <v>492202</v>
      </c>
      <c r="C24" s="357">
        <f t="shared" si="1"/>
        <v>413571</v>
      </c>
      <c r="D24" s="357">
        <f t="shared" si="1"/>
        <v>905773</v>
      </c>
      <c r="E24" s="355" t="s">
        <v>329</v>
      </c>
    </row>
    <row r="25" spans="1:5" ht="13.5" thickTop="1"/>
  </sheetData>
  <mergeCells count="5">
    <mergeCell ref="A2:E2"/>
    <mergeCell ref="D4:E4"/>
    <mergeCell ref="A3:E3"/>
    <mergeCell ref="A5:A7"/>
    <mergeCell ref="E5:E8"/>
  </mergeCells>
  <printOptions horizontalCentered="1"/>
  <pageMargins left="0.7" right="0.7" top="0.75" bottom="0.75" header="0.3" footer="0.3"/>
  <pageSetup paperSize="9" firstPageNumber="60" orientation="landscape" useFirstPageNumber="1" verticalDpi="4294967293" r:id="rId1"/>
  <headerFooter>
    <oddFooter>&amp;C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V27"/>
  <sheetViews>
    <sheetView rightToLeft="1" view="pageBreakPreview" zoomScaleNormal="75" zoomScaleSheetLayoutView="100" workbookViewId="0">
      <selection activeCell="B6" sqref="B6"/>
    </sheetView>
  </sheetViews>
  <sheetFormatPr defaultRowHeight="12.75"/>
  <cols>
    <col min="1" max="1" width="14.5703125" customWidth="1"/>
    <col min="2" max="2" width="16.140625" customWidth="1"/>
    <col min="3" max="3" width="17.42578125" customWidth="1"/>
    <col min="4" max="4" width="16.140625" customWidth="1"/>
    <col min="5" max="5" width="17.42578125" customWidth="1"/>
    <col min="6" max="6" width="16.140625" customWidth="1"/>
    <col min="7" max="7" width="18.140625" customWidth="1"/>
    <col min="8" max="8" width="15.85546875" bestFit="1" customWidth="1"/>
    <col min="9" max="9" width="15.28515625" customWidth="1"/>
    <col min="10" max="10" width="16.5703125" customWidth="1"/>
  </cols>
  <sheetData>
    <row r="1" spans="1:256" s="1" customFormat="1" ht="24.75" customHeight="1">
      <c r="A1" s="598" t="s">
        <v>821</v>
      </c>
      <c r="B1" s="598"/>
      <c r="C1" s="598"/>
      <c r="D1" s="598"/>
      <c r="E1" s="598"/>
      <c r="F1" s="598"/>
      <c r="G1" s="598"/>
      <c r="H1" s="598"/>
    </row>
    <row r="2" spans="1:256" s="1" customFormat="1" ht="24.75" customHeight="1">
      <c r="A2" s="607" t="s">
        <v>822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  <c r="BU2" s="607"/>
      <c r="BV2" s="607"/>
      <c r="BW2" s="607"/>
      <c r="BX2" s="607"/>
      <c r="BY2" s="607"/>
      <c r="BZ2" s="607"/>
      <c r="CA2" s="607"/>
      <c r="CB2" s="607"/>
      <c r="CC2" s="607"/>
      <c r="CD2" s="607"/>
      <c r="CE2" s="607"/>
      <c r="CF2" s="607"/>
      <c r="CG2" s="607"/>
      <c r="CH2" s="607"/>
      <c r="CI2" s="607"/>
      <c r="CJ2" s="607"/>
      <c r="CK2" s="607"/>
      <c r="CL2" s="607"/>
      <c r="CM2" s="607"/>
      <c r="CN2" s="607"/>
      <c r="CO2" s="607"/>
      <c r="CP2" s="607"/>
      <c r="CQ2" s="607"/>
      <c r="CR2" s="607"/>
      <c r="CS2" s="607"/>
      <c r="CT2" s="607"/>
      <c r="CU2" s="607"/>
      <c r="CV2" s="607"/>
      <c r="CW2" s="607"/>
      <c r="CX2" s="607"/>
      <c r="CY2" s="607"/>
      <c r="CZ2" s="607"/>
      <c r="DA2" s="607"/>
      <c r="DB2" s="607"/>
      <c r="DC2" s="607"/>
      <c r="DD2" s="607"/>
      <c r="DE2" s="607"/>
      <c r="DF2" s="607"/>
      <c r="DG2" s="607"/>
      <c r="DH2" s="607"/>
      <c r="DI2" s="607"/>
      <c r="DJ2" s="607"/>
      <c r="DK2" s="607"/>
      <c r="DL2" s="607"/>
      <c r="DM2" s="607"/>
      <c r="DN2" s="607"/>
      <c r="DO2" s="607"/>
      <c r="DP2" s="607"/>
      <c r="DQ2" s="607"/>
      <c r="DR2" s="607"/>
      <c r="DS2" s="607"/>
      <c r="DT2" s="607"/>
      <c r="DU2" s="607"/>
      <c r="DV2" s="607"/>
      <c r="DW2" s="607"/>
      <c r="DX2" s="607"/>
      <c r="DY2" s="607"/>
      <c r="DZ2" s="607"/>
      <c r="EA2" s="607"/>
      <c r="EB2" s="607"/>
      <c r="EC2" s="607"/>
      <c r="ED2" s="607"/>
      <c r="EE2" s="607"/>
      <c r="EF2" s="607"/>
      <c r="EG2" s="607"/>
      <c r="EH2" s="607"/>
      <c r="EI2" s="607"/>
      <c r="EJ2" s="607"/>
      <c r="EK2" s="607"/>
      <c r="EL2" s="607"/>
      <c r="EM2" s="607"/>
      <c r="EN2" s="607"/>
      <c r="EO2" s="607"/>
      <c r="EP2" s="607"/>
      <c r="EQ2" s="607"/>
      <c r="ER2" s="607"/>
      <c r="ES2" s="607"/>
      <c r="ET2" s="607"/>
      <c r="EU2" s="607"/>
      <c r="EV2" s="607"/>
      <c r="EW2" s="607"/>
      <c r="EX2" s="607"/>
      <c r="EY2" s="607"/>
      <c r="EZ2" s="607"/>
      <c r="FA2" s="607"/>
      <c r="FB2" s="607"/>
      <c r="FC2" s="607"/>
      <c r="FD2" s="607"/>
      <c r="FE2" s="607"/>
      <c r="FF2" s="607"/>
      <c r="FG2" s="607"/>
      <c r="FH2" s="607"/>
      <c r="FI2" s="607"/>
      <c r="FJ2" s="607"/>
      <c r="FK2" s="607"/>
      <c r="FL2" s="607"/>
      <c r="FM2" s="607"/>
      <c r="FN2" s="607"/>
      <c r="FO2" s="607"/>
      <c r="FP2" s="607"/>
      <c r="FQ2" s="607"/>
      <c r="FR2" s="607"/>
      <c r="FS2" s="607"/>
      <c r="FT2" s="607"/>
      <c r="FU2" s="607"/>
      <c r="FV2" s="607"/>
      <c r="FW2" s="607"/>
      <c r="FX2" s="607"/>
      <c r="FY2" s="607"/>
      <c r="FZ2" s="607"/>
      <c r="GA2" s="607"/>
      <c r="GB2" s="607"/>
      <c r="GC2" s="607"/>
      <c r="GD2" s="607"/>
      <c r="GE2" s="607"/>
      <c r="GF2" s="607"/>
      <c r="GG2" s="607"/>
      <c r="GH2" s="607"/>
      <c r="GI2" s="607"/>
      <c r="GJ2" s="607"/>
      <c r="GK2" s="607"/>
      <c r="GL2" s="607"/>
      <c r="GM2" s="607"/>
      <c r="GN2" s="607"/>
      <c r="GO2" s="607"/>
      <c r="GP2" s="607"/>
      <c r="GQ2" s="607"/>
      <c r="GR2" s="607"/>
      <c r="GS2" s="607"/>
      <c r="GT2" s="607"/>
      <c r="GU2" s="607"/>
      <c r="GV2" s="607"/>
      <c r="GW2" s="607"/>
      <c r="GX2" s="607"/>
      <c r="GY2" s="607"/>
      <c r="GZ2" s="607"/>
      <c r="HA2" s="607"/>
      <c r="HB2" s="607"/>
      <c r="HC2" s="607"/>
      <c r="HD2" s="607"/>
      <c r="HE2" s="607"/>
      <c r="HF2" s="607"/>
      <c r="HG2" s="607"/>
      <c r="HH2" s="607"/>
      <c r="HI2" s="607"/>
      <c r="HJ2" s="607"/>
      <c r="HK2" s="607"/>
      <c r="HL2" s="607"/>
      <c r="HM2" s="607"/>
      <c r="HN2" s="607"/>
      <c r="HO2" s="607"/>
      <c r="HP2" s="607"/>
      <c r="HQ2" s="607"/>
      <c r="HR2" s="607"/>
      <c r="HS2" s="607"/>
      <c r="HT2" s="607"/>
      <c r="HU2" s="607"/>
      <c r="HV2" s="607"/>
      <c r="HW2" s="607"/>
      <c r="HX2" s="607"/>
      <c r="HY2" s="607"/>
      <c r="HZ2" s="607"/>
      <c r="IA2" s="607"/>
      <c r="IB2" s="607"/>
      <c r="IC2" s="607"/>
      <c r="ID2" s="607"/>
      <c r="IE2" s="607"/>
      <c r="IF2" s="607"/>
      <c r="IG2" s="607"/>
      <c r="IH2" s="607"/>
      <c r="II2" s="607"/>
      <c r="IJ2" s="607"/>
      <c r="IK2" s="607"/>
      <c r="IL2" s="607"/>
      <c r="IM2" s="607"/>
      <c r="IN2" s="607"/>
      <c r="IO2" s="607"/>
      <c r="IP2" s="607"/>
      <c r="IQ2" s="607"/>
      <c r="IR2" s="607"/>
      <c r="IS2" s="607"/>
      <c r="IT2" s="607"/>
      <c r="IU2" s="607"/>
      <c r="IV2" s="607"/>
    </row>
    <row r="3" spans="1:256" s="1" customFormat="1" ht="19.5" customHeight="1" thickBot="1">
      <c r="A3" s="321" t="s">
        <v>668</v>
      </c>
      <c r="B3" s="321"/>
      <c r="C3" s="321"/>
      <c r="D3" s="321"/>
      <c r="E3" s="321"/>
      <c r="F3" s="321"/>
      <c r="G3" s="630" t="s">
        <v>669</v>
      </c>
      <c r="H3" s="630"/>
    </row>
    <row r="4" spans="1:256" ht="18.75" customHeight="1" thickTop="1">
      <c r="A4" s="764" t="s">
        <v>1</v>
      </c>
      <c r="B4" s="668" t="s">
        <v>663</v>
      </c>
      <c r="C4" s="668"/>
      <c r="D4" s="668" t="s">
        <v>664</v>
      </c>
      <c r="E4" s="668"/>
      <c r="F4" s="668" t="s">
        <v>666</v>
      </c>
      <c r="G4" s="668"/>
      <c r="H4" s="839" t="s">
        <v>313</v>
      </c>
    </row>
    <row r="5" spans="1:256" ht="29.25" customHeight="1">
      <c r="A5" s="765"/>
      <c r="B5" s="838" t="s">
        <v>662</v>
      </c>
      <c r="C5" s="838"/>
      <c r="D5" s="838" t="s">
        <v>665</v>
      </c>
      <c r="E5" s="838"/>
      <c r="F5" s="838" t="s">
        <v>667</v>
      </c>
      <c r="G5" s="838"/>
      <c r="H5" s="840"/>
    </row>
    <row r="6" spans="1:256" ht="14.25" customHeight="1">
      <c r="A6" s="765"/>
      <c r="B6" s="400" t="s">
        <v>817</v>
      </c>
      <c r="C6" s="400" t="s">
        <v>818</v>
      </c>
      <c r="D6" s="449" t="s">
        <v>817</v>
      </c>
      <c r="E6" s="449" t="s">
        <v>818</v>
      </c>
      <c r="F6" s="449" t="s">
        <v>817</v>
      </c>
      <c r="G6" s="449" t="s">
        <v>818</v>
      </c>
      <c r="H6" s="840"/>
    </row>
    <row r="7" spans="1:256" ht="20.25" customHeight="1" thickBot="1">
      <c r="A7" s="765"/>
      <c r="B7" s="409" t="s">
        <v>819</v>
      </c>
      <c r="C7" s="409" t="s">
        <v>820</v>
      </c>
      <c r="D7" s="409" t="s">
        <v>819</v>
      </c>
      <c r="E7" s="409" t="s">
        <v>820</v>
      </c>
      <c r="F7" s="409" t="s">
        <v>819</v>
      </c>
      <c r="G7" s="409" t="s">
        <v>820</v>
      </c>
      <c r="H7" s="840"/>
    </row>
    <row r="8" spans="1:256" ht="17.25" customHeight="1" thickTop="1">
      <c r="A8" s="200" t="s">
        <v>28</v>
      </c>
      <c r="B8" s="240">
        <v>2965600</v>
      </c>
      <c r="C8" s="240">
        <v>8437300</v>
      </c>
      <c r="D8" s="240">
        <v>7031902</v>
      </c>
      <c r="E8" s="240">
        <v>8629125</v>
      </c>
      <c r="F8" s="240">
        <v>3808564</v>
      </c>
      <c r="G8" s="240">
        <v>6759975</v>
      </c>
      <c r="H8" s="342" t="s">
        <v>314</v>
      </c>
      <c r="I8" s="52"/>
    </row>
    <row r="9" spans="1:256" ht="17.25" customHeight="1">
      <c r="A9" s="202" t="s">
        <v>39</v>
      </c>
      <c r="B9" s="241">
        <v>7825787</v>
      </c>
      <c r="C9" s="241">
        <v>7375950</v>
      </c>
      <c r="D9" s="241">
        <v>4431399</v>
      </c>
      <c r="E9" s="241">
        <v>7396950</v>
      </c>
      <c r="F9" s="241">
        <v>3040376</v>
      </c>
      <c r="G9" s="241">
        <v>5261350</v>
      </c>
      <c r="H9" s="284" t="s">
        <v>315</v>
      </c>
    </row>
    <row r="10" spans="1:256" ht="17.25" customHeight="1">
      <c r="A10" s="202" t="s">
        <v>29</v>
      </c>
      <c r="B10" s="241">
        <v>5039382</v>
      </c>
      <c r="C10" s="241">
        <v>3614775</v>
      </c>
      <c r="D10" s="241">
        <v>3073880</v>
      </c>
      <c r="E10" s="241">
        <v>3671850</v>
      </c>
      <c r="F10" s="241">
        <v>2028900</v>
      </c>
      <c r="G10" s="241">
        <v>2794175</v>
      </c>
      <c r="H10" s="284" t="s">
        <v>316</v>
      </c>
    </row>
    <row r="11" spans="1:256" ht="17.25" customHeight="1">
      <c r="A11" s="202" t="s">
        <v>40</v>
      </c>
      <c r="B11" s="241">
        <v>8169210</v>
      </c>
      <c r="C11" s="241">
        <v>5309700</v>
      </c>
      <c r="D11" s="241">
        <v>6634440</v>
      </c>
      <c r="E11" s="241">
        <v>5300100</v>
      </c>
      <c r="F11" s="241">
        <v>4427950</v>
      </c>
      <c r="G11" s="241">
        <v>3826600</v>
      </c>
      <c r="H11" s="284" t="s">
        <v>317</v>
      </c>
    </row>
    <row r="12" spans="1:256" ht="15.75" customHeight="1">
      <c r="A12" s="202" t="s">
        <v>30</v>
      </c>
      <c r="B12" s="241">
        <v>23165341</v>
      </c>
      <c r="C12" s="241">
        <v>40663015</v>
      </c>
      <c r="D12" s="241">
        <v>23818541</v>
      </c>
      <c r="E12" s="241">
        <v>40836025</v>
      </c>
      <c r="F12" s="410">
        <v>16138873</v>
      </c>
      <c r="G12" s="241">
        <v>27708100</v>
      </c>
      <c r="H12" s="284" t="s">
        <v>318</v>
      </c>
    </row>
    <row r="13" spans="1:256" ht="17.25" customHeight="1">
      <c r="A13" s="202" t="s">
        <v>41</v>
      </c>
      <c r="B13" s="241">
        <v>5927393</v>
      </c>
      <c r="C13" s="241">
        <v>5899400</v>
      </c>
      <c r="D13" s="241">
        <v>6976530</v>
      </c>
      <c r="E13" s="410">
        <v>5960700</v>
      </c>
      <c r="F13" s="241">
        <v>5307670</v>
      </c>
      <c r="G13" s="241">
        <v>5196250</v>
      </c>
      <c r="H13" s="284" t="s">
        <v>319</v>
      </c>
    </row>
    <row r="14" spans="1:256" ht="17.25" customHeight="1">
      <c r="A14" s="202" t="s">
        <v>31</v>
      </c>
      <c r="B14" s="241">
        <v>6626010</v>
      </c>
      <c r="C14" s="241">
        <v>7167025</v>
      </c>
      <c r="D14" s="241">
        <v>8508794</v>
      </c>
      <c r="E14" s="241">
        <v>7270200</v>
      </c>
      <c r="F14" s="241">
        <v>5647660</v>
      </c>
      <c r="G14" s="241">
        <v>5347175</v>
      </c>
      <c r="H14" s="284" t="s">
        <v>320</v>
      </c>
    </row>
    <row r="15" spans="1:256" ht="17.25" customHeight="1">
      <c r="A15" s="202" t="s">
        <v>32</v>
      </c>
      <c r="B15" s="241">
        <v>10932935</v>
      </c>
      <c r="C15" s="241">
        <v>5919225</v>
      </c>
      <c r="D15" s="241">
        <v>5113005</v>
      </c>
      <c r="E15" s="241">
        <v>5961025</v>
      </c>
      <c r="F15" s="241">
        <v>3407688</v>
      </c>
      <c r="G15" s="241">
        <v>4263400</v>
      </c>
      <c r="H15" s="284" t="s">
        <v>321</v>
      </c>
    </row>
    <row r="16" spans="1:256" ht="17.25" customHeight="1">
      <c r="A16" s="202" t="s">
        <v>33</v>
      </c>
      <c r="B16" s="241">
        <v>5419755</v>
      </c>
      <c r="C16" s="241">
        <v>7465700</v>
      </c>
      <c r="D16" s="241">
        <v>6287769</v>
      </c>
      <c r="E16" s="241">
        <v>7489800</v>
      </c>
      <c r="F16" s="241">
        <v>4252444</v>
      </c>
      <c r="G16" s="241">
        <v>5209800</v>
      </c>
      <c r="H16" s="284" t="s">
        <v>322</v>
      </c>
    </row>
    <row r="17" spans="1:8" ht="17.25" customHeight="1">
      <c r="A17" s="211" t="s">
        <v>21</v>
      </c>
      <c r="B17" s="241">
        <v>2675130</v>
      </c>
      <c r="C17" s="241">
        <v>7252625</v>
      </c>
      <c r="D17" s="241">
        <v>5889947</v>
      </c>
      <c r="E17" s="241">
        <v>7257150</v>
      </c>
      <c r="F17" s="241">
        <v>3906939</v>
      </c>
      <c r="G17" s="241">
        <v>5046525</v>
      </c>
      <c r="H17" s="284" t="s">
        <v>323</v>
      </c>
    </row>
    <row r="18" spans="1:8" ht="17.25" customHeight="1">
      <c r="A18" s="202" t="s">
        <v>22</v>
      </c>
      <c r="B18" s="241">
        <v>5954745</v>
      </c>
      <c r="C18" s="241">
        <v>5420575</v>
      </c>
      <c r="D18" s="241">
        <v>4158780</v>
      </c>
      <c r="E18" s="241">
        <v>5449875</v>
      </c>
      <c r="F18" s="241">
        <v>2711030</v>
      </c>
      <c r="G18" s="241">
        <v>3764025</v>
      </c>
      <c r="H18" s="284" t="s">
        <v>324</v>
      </c>
    </row>
    <row r="19" spans="1:8" ht="17.25" customHeight="1">
      <c r="A19" s="202" t="s">
        <v>34</v>
      </c>
      <c r="B19" s="241">
        <v>8493975</v>
      </c>
      <c r="C19" s="241">
        <v>10563825</v>
      </c>
      <c r="D19" s="241">
        <v>10969825</v>
      </c>
      <c r="E19" s="241">
        <v>10620750</v>
      </c>
      <c r="F19" s="241">
        <v>7292480</v>
      </c>
      <c r="G19" s="241">
        <v>7435550</v>
      </c>
      <c r="H19" s="284" t="s">
        <v>325</v>
      </c>
    </row>
    <row r="20" spans="1:8" ht="17.25" customHeight="1">
      <c r="A20" s="202" t="s">
        <v>35</v>
      </c>
      <c r="B20" s="241">
        <v>4701450</v>
      </c>
      <c r="C20" s="241">
        <v>6745350</v>
      </c>
      <c r="D20" s="241">
        <v>6461645</v>
      </c>
      <c r="E20" s="241">
        <v>6776025</v>
      </c>
      <c r="F20" s="241">
        <v>4361430</v>
      </c>
      <c r="G20" s="241">
        <v>4800950</v>
      </c>
      <c r="H20" s="284" t="s">
        <v>326</v>
      </c>
    </row>
    <row r="21" spans="1:8" ht="17.25" customHeight="1">
      <c r="A21" s="202" t="s">
        <v>36</v>
      </c>
      <c r="B21" s="241">
        <v>6275628</v>
      </c>
      <c r="C21" s="241">
        <v>5974725</v>
      </c>
      <c r="D21" s="241">
        <v>6206495</v>
      </c>
      <c r="E21" s="241">
        <v>6012450</v>
      </c>
      <c r="F21" s="241">
        <v>4078802</v>
      </c>
      <c r="G21" s="241">
        <v>4315075</v>
      </c>
      <c r="H21" s="328" t="s">
        <v>327</v>
      </c>
    </row>
    <row r="22" spans="1:8" ht="17.25" customHeight="1" thickBot="1">
      <c r="A22" s="201" t="s">
        <v>37</v>
      </c>
      <c r="B22" s="242">
        <v>4141470</v>
      </c>
      <c r="C22" s="242">
        <v>12851650</v>
      </c>
      <c r="D22" s="242">
        <v>8292150</v>
      </c>
      <c r="E22" s="242">
        <v>12863475</v>
      </c>
      <c r="F22" s="242">
        <v>5579730</v>
      </c>
      <c r="G22" s="242">
        <v>9217725</v>
      </c>
      <c r="H22" s="354" t="s">
        <v>328</v>
      </c>
    </row>
    <row r="23" spans="1:8" ht="17.25" customHeight="1" thickTop="1" thickBot="1">
      <c r="A23" s="195" t="s">
        <v>0</v>
      </c>
      <c r="B23" s="243">
        <f t="shared" ref="B23:G23" si="0">SUM(B8:B22)</f>
        <v>108313811</v>
      </c>
      <c r="C23" s="243">
        <f>SUM(C8:C22)</f>
        <v>140660840</v>
      </c>
      <c r="D23" s="243">
        <f>SUM(D8:D22)</f>
        <v>113855102</v>
      </c>
      <c r="E23" s="243">
        <f>SUM(E8:E22)</f>
        <v>141495500</v>
      </c>
      <c r="F23" s="243">
        <f t="shared" si="0"/>
        <v>75990536</v>
      </c>
      <c r="G23" s="243">
        <f t="shared" si="0"/>
        <v>100946675</v>
      </c>
      <c r="H23" s="355" t="s">
        <v>329</v>
      </c>
    </row>
    <row r="24" spans="1:8" ht="13.5" thickTop="1">
      <c r="A24" s="837"/>
      <c r="B24" s="837"/>
    </row>
    <row r="27" spans="1:8">
      <c r="G27" s="52"/>
    </row>
  </sheetData>
  <mergeCells count="43">
    <mergeCell ref="IO2:IV2"/>
    <mergeCell ref="G3:H3"/>
    <mergeCell ref="GS2:GZ2"/>
    <mergeCell ref="HA2:HH2"/>
    <mergeCell ref="HI2:HP2"/>
    <mergeCell ref="HQ2:HX2"/>
    <mergeCell ref="HY2:IF2"/>
    <mergeCell ref="IG2:IN2"/>
    <mergeCell ref="GK2:GR2"/>
    <mergeCell ref="DA2:DH2"/>
    <mergeCell ref="DI2:DP2"/>
    <mergeCell ref="DQ2:DX2"/>
    <mergeCell ref="DY2:EF2"/>
    <mergeCell ref="FE2:FL2"/>
    <mergeCell ref="EO2:EV2"/>
    <mergeCell ref="EW2:FD2"/>
    <mergeCell ref="CS2:CZ2"/>
    <mergeCell ref="FM2:FT2"/>
    <mergeCell ref="FU2:GB2"/>
    <mergeCell ref="GC2:GJ2"/>
    <mergeCell ref="EG2:EN2"/>
    <mergeCell ref="CK2:CR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A1:H1"/>
    <mergeCell ref="A24:B24"/>
    <mergeCell ref="A4:A7"/>
    <mergeCell ref="B4:C4"/>
    <mergeCell ref="D4:E4"/>
    <mergeCell ref="F4:G4"/>
    <mergeCell ref="B5:C5"/>
    <mergeCell ref="A2:H2"/>
    <mergeCell ref="H4:H7"/>
    <mergeCell ref="D5:E5"/>
    <mergeCell ref="F5:G5"/>
  </mergeCells>
  <printOptions horizontalCentered="1"/>
  <pageMargins left="1" right="1" top="1.5" bottom="1" header="1.5" footer="1"/>
  <pageSetup paperSize="9" scale="90" orientation="landscape" r:id="rId1"/>
  <headerFooter alignWithMargins="0">
    <oddFooter>&amp;C&amp;12 61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rightToLeft="1" view="pageBreakPreview" zoomScaleNormal="100" zoomScaleSheetLayoutView="100" workbookViewId="0">
      <selection activeCell="B6" sqref="B6:C6"/>
    </sheetView>
  </sheetViews>
  <sheetFormatPr defaultRowHeight="12.75"/>
  <cols>
    <col min="1" max="1" width="11.140625" customWidth="1"/>
    <col min="2" max="2" width="18.85546875" customWidth="1"/>
    <col min="3" max="3" width="14.7109375" customWidth="1"/>
    <col min="4" max="4" width="15.7109375" customWidth="1"/>
    <col min="5" max="5" width="15" customWidth="1"/>
    <col min="6" max="6" width="16.85546875" customWidth="1"/>
    <col min="7" max="7" width="17" customWidth="1"/>
    <col min="8" max="8" width="17.7109375" customWidth="1"/>
    <col min="9" max="9" width="16.140625" customWidth="1"/>
  </cols>
  <sheetData>
    <row r="2" spans="1:9" ht="19.5" customHeight="1">
      <c r="A2" s="598"/>
      <c r="B2" s="598"/>
      <c r="C2" s="598"/>
      <c r="D2" s="598"/>
      <c r="E2" s="598"/>
      <c r="F2" s="598"/>
      <c r="G2" s="598"/>
      <c r="H2" s="598"/>
      <c r="I2" s="598"/>
    </row>
    <row r="3" spans="1:9" ht="15.75" customHeight="1">
      <c r="A3" s="607"/>
      <c r="B3" s="607"/>
      <c r="C3" s="607"/>
      <c r="D3" s="607"/>
      <c r="E3" s="607"/>
      <c r="F3" s="607"/>
      <c r="G3" s="607"/>
      <c r="H3" s="607"/>
      <c r="I3" s="607"/>
    </row>
    <row r="4" spans="1:9" ht="18.75" thickBot="1">
      <c r="A4" s="321" t="s">
        <v>677</v>
      </c>
      <c r="B4" s="321"/>
      <c r="C4" s="321"/>
      <c r="D4" s="321"/>
      <c r="E4" s="321"/>
      <c r="F4" s="321"/>
      <c r="G4" s="630" t="s">
        <v>676</v>
      </c>
      <c r="H4" s="630"/>
      <c r="I4" s="630"/>
    </row>
    <row r="5" spans="1:9" ht="16.5" customHeight="1" thickTop="1">
      <c r="A5" s="764" t="s">
        <v>1</v>
      </c>
      <c r="B5" s="668" t="s">
        <v>670</v>
      </c>
      <c r="C5" s="668"/>
      <c r="D5" s="668" t="s">
        <v>671</v>
      </c>
      <c r="E5" s="668"/>
      <c r="F5" s="668" t="s">
        <v>672</v>
      </c>
      <c r="G5" s="668"/>
      <c r="H5" s="668"/>
      <c r="I5" s="669" t="s">
        <v>313</v>
      </c>
    </row>
    <row r="6" spans="1:9" ht="15" customHeight="1">
      <c r="A6" s="765"/>
      <c r="B6" s="838" t="s">
        <v>673</v>
      </c>
      <c r="C6" s="838"/>
      <c r="D6" s="838" t="s">
        <v>674</v>
      </c>
      <c r="E6" s="838"/>
      <c r="F6" s="838" t="s">
        <v>675</v>
      </c>
      <c r="G6" s="838"/>
      <c r="H6" s="838"/>
      <c r="I6" s="670"/>
    </row>
    <row r="7" spans="1:9" ht="15.75" customHeight="1">
      <c r="A7" s="765"/>
      <c r="B7" s="449" t="s">
        <v>817</v>
      </c>
      <c r="C7" s="449" t="s">
        <v>818</v>
      </c>
      <c r="D7" s="449" t="s">
        <v>817</v>
      </c>
      <c r="E7" s="449" t="s">
        <v>818</v>
      </c>
      <c r="F7" s="449" t="s">
        <v>817</v>
      </c>
      <c r="G7" s="449" t="s">
        <v>818</v>
      </c>
      <c r="H7" s="478" t="s">
        <v>826</v>
      </c>
      <c r="I7" s="670"/>
    </row>
    <row r="8" spans="1:9" ht="15.75" customHeight="1" thickBot="1">
      <c r="A8" s="795"/>
      <c r="B8" s="409" t="s">
        <v>819</v>
      </c>
      <c r="C8" s="409" t="s">
        <v>820</v>
      </c>
      <c r="D8" s="409" t="s">
        <v>819</v>
      </c>
      <c r="E8" s="409" t="s">
        <v>820</v>
      </c>
      <c r="F8" s="409" t="s">
        <v>819</v>
      </c>
      <c r="G8" s="409" t="s">
        <v>820</v>
      </c>
      <c r="H8" s="409" t="s">
        <v>349</v>
      </c>
      <c r="I8" s="756"/>
    </row>
    <row r="9" spans="1:9" ht="21.75" customHeight="1" thickTop="1">
      <c r="A9" s="404" t="s">
        <v>28</v>
      </c>
      <c r="B9" s="240">
        <v>4019708</v>
      </c>
      <c r="C9" s="240">
        <v>6132200</v>
      </c>
      <c r="D9" s="240">
        <v>6522037</v>
      </c>
      <c r="E9" s="240">
        <v>3798125</v>
      </c>
      <c r="F9" s="240">
        <f>SUM(D9+B9+'49'!F8+'49'!D8+'49'!B8)</f>
        <v>24347811</v>
      </c>
      <c r="G9" s="240">
        <f>SUM(E9+C9+'49'!G8+'49'!E8+'49'!C8)</f>
        <v>33756725</v>
      </c>
      <c r="H9" s="240">
        <f t="shared" ref="H9:H23" si="0">SUM(F9:G9)</f>
        <v>58104536</v>
      </c>
      <c r="I9" s="399" t="s">
        <v>314</v>
      </c>
    </row>
    <row r="10" spans="1:9" ht="24.75" customHeight="1">
      <c r="A10" s="401" t="s">
        <v>39</v>
      </c>
      <c r="B10" s="241">
        <v>4229766</v>
      </c>
      <c r="C10" s="241">
        <v>4881750</v>
      </c>
      <c r="D10" s="241">
        <v>5214066</v>
      </c>
      <c r="E10" s="241">
        <v>3808675</v>
      </c>
      <c r="F10" s="241">
        <f>SUM(D10+B10+'49'!F9+'49'!D9+'49'!B9)</f>
        <v>24741394</v>
      </c>
      <c r="G10" s="241">
        <f>SUM(E10+C10+'49'!G9+'49'!E9+'49'!C9)</f>
        <v>28724675</v>
      </c>
      <c r="H10" s="241">
        <f t="shared" si="0"/>
        <v>53466069</v>
      </c>
      <c r="I10" s="398" t="s">
        <v>315</v>
      </c>
    </row>
    <row r="11" spans="1:9" ht="20.25" customHeight="1">
      <c r="A11" s="401" t="s">
        <v>29</v>
      </c>
      <c r="B11" s="241">
        <v>2040470</v>
      </c>
      <c r="C11" s="241">
        <v>2464050</v>
      </c>
      <c r="D11" s="241">
        <v>4432605</v>
      </c>
      <c r="E11" s="241">
        <v>2362450</v>
      </c>
      <c r="F11" s="241">
        <f>SUM(D11+B11+'49'!F10+'49'!D10+'49'!B10)</f>
        <v>16615237</v>
      </c>
      <c r="G11" s="241">
        <f>SUM(E11+C11+'49'!G10+'49'!E10+'49'!C10)</f>
        <v>14907300</v>
      </c>
      <c r="H11" s="241">
        <f t="shared" si="0"/>
        <v>31522537</v>
      </c>
      <c r="I11" s="398" t="s">
        <v>316</v>
      </c>
    </row>
    <row r="12" spans="1:9" ht="21.75" customHeight="1">
      <c r="A12" s="401" t="s">
        <v>40</v>
      </c>
      <c r="B12" s="411">
        <v>4395060</v>
      </c>
      <c r="C12" s="241">
        <v>3398200</v>
      </c>
      <c r="D12" s="241">
        <v>11845135</v>
      </c>
      <c r="E12" s="241">
        <v>3525425</v>
      </c>
      <c r="F12" s="241">
        <f>SUM(D12+B12+'49'!F11+'49'!D11+'49'!B11)</f>
        <v>35471795</v>
      </c>
      <c r="G12" s="241">
        <f>SUM(E12+C12+'49'!G11+'49'!E11+'49'!C11)</f>
        <v>21360025</v>
      </c>
      <c r="H12" s="241">
        <f t="shared" si="0"/>
        <v>56831820</v>
      </c>
      <c r="I12" s="398" t="s">
        <v>317</v>
      </c>
    </row>
    <row r="13" spans="1:9" ht="25.5" customHeight="1">
      <c r="A13" s="401" t="s">
        <v>30</v>
      </c>
      <c r="B13" s="241">
        <v>15698268</v>
      </c>
      <c r="C13" s="241">
        <v>25557275</v>
      </c>
      <c r="D13" s="241">
        <v>35055180</v>
      </c>
      <c r="E13" s="241">
        <v>29130425</v>
      </c>
      <c r="F13" s="241">
        <f>SUM(D13+B13+'49'!F12+'49'!D12+'49'!B12)</f>
        <v>113876203</v>
      </c>
      <c r="G13" s="241">
        <f>SUM(E13+C13+'49'!G12+'49'!E12+'49'!C12)</f>
        <v>163894840</v>
      </c>
      <c r="H13" s="241">
        <f t="shared" si="0"/>
        <v>277771043</v>
      </c>
      <c r="I13" s="398" t="s">
        <v>318</v>
      </c>
    </row>
    <row r="14" spans="1:9" ht="21.75" customHeight="1">
      <c r="A14" s="401" t="s">
        <v>41</v>
      </c>
      <c r="B14" s="241">
        <v>4046360</v>
      </c>
      <c r="C14" s="241">
        <v>4348600</v>
      </c>
      <c r="D14" s="241">
        <v>9240960</v>
      </c>
      <c r="E14" s="241">
        <v>3906325</v>
      </c>
      <c r="F14" s="241">
        <f>SUM(D14+B14+'49'!F13+'49'!D13+'49'!B13)</f>
        <v>31498913</v>
      </c>
      <c r="G14" s="241">
        <f>SUM(E14+C14+'49'!G13+'49'!E13+'49'!C13)</f>
        <v>25311275</v>
      </c>
      <c r="H14" s="241">
        <f t="shared" si="0"/>
        <v>56810188</v>
      </c>
      <c r="I14" s="398" t="s">
        <v>319</v>
      </c>
    </row>
    <row r="15" spans="1:9" ht="24.75" customHeight="1">
      <c r="A15" s="401" t="s">
        <v>31</v>
      </c>
      <c r="B15" s="241">
        <v>5600660</v>
      </c>
      <c r="C15" s="241">
        <v>4823400</v>
      </c>
      <c r="D15" s="241">
        <v>11779665</v>
      </c>
      <c r="E15" s="241">
        <v>5298975</v>
      </c>
      <c r="F15" s="241">
        <f>SUM(D15+B15+'49'!F14+'49'!D14+'49'!B14)</f>
        <v>38162789</v>
      </c>
      <c r="G15" s="241">
        <f>SUM(E15+C15+'49'!G14+'49'!E14+'49'!C14)</f>
        <v>29906775</v>
      </c>
      <c r="H15" s="241">
        <f t="shared" si="0"/>
        <v>68069564</v>
      </c>
      <c r="I15" s="398" t="s">
        <v>320</v>
      </c>
    </row>
    <row r="16" spans="1:9" ht="22.5" customHeight="1">
      <c r="A16" s="401" t="s">
        <v>32</v>
      </c>
      <c r="B16" s="241">
        <v>3342590</v>
      </c>
      <c r="C16" s="241">
        <v>3929800</v>
      </c>
      <c r="D16" s="241">
        <v>10279194</v>
      </c>
      <c r="E16" s="241">
        <v>4171525</v>
      </c>
      <c r="F16" s="241">
        <f>SUM(D16+B16+'49'!F15+'49'!D15+'49'!B15)</f>
        <v>33075412</v>
      </c>
      <c r="G16" s="241">
        <f>SUM(E16+C16+'49'!G15+'49'!E15+'49'!C15)</f>
        <v>24244975</v>
      </c>
      <c r="H16" s="241">
        <f t="shared" si="0"/>
        <v>57320387</v>
      </c>
      <c r="I16" s="398" t="s">
        <v>321</v>
      </c>
    </row>
    <row r="17" spans="1:9" ht="23.25" customHeight="1">
      <c r="A17" s="401" t="s">
        <v>33</v>
      </c>
      <c r="B17" s="241">
        <v>4202717</v>
      </c>
      <c r="C17" s="241">
        <v>5159300</v>
      </c>
      <c r="D17" s="241">
        <v>11266483</v>
      </c>
      <c r="E17" s="241">
        <v>5650500</v>
      </c>
      <c r="F17" s="241">
        <f>SUM(D17+B17+'49'!F16+'49'!D16+'49'!B16)</f>
        <v>31429168</v>
      </c>
      <c r="G17" s="241">
        <f>SUM(E17+C17+'49'!G16+'49'!E16+'49'!C16)</f>
        <v>30975100</v>
      </c>
      <c r="H17" s="241">
        <f t="shared" si="0"/>
        <v>62404268</v>
      </c>
      <c r="I17" s="398" t="s">
        <v>322</v>
      </c>
    </row>
    <row r="18" spans="1:9" ht="21.75" customHeight="1">
      <c r="A18" s="211" t="s">
        <v>21</v>
      </c>
      <c r="B18" s="241">
        <v>3880190</v>
      </c>
      <c r="C18" s="241">
        <v>4782650</v>
      </c>
      <c r="D18" s="241">
        <v>8156950</v>
      </c>
      <c r="E18" s="241">
        <v>5224425</v>
      </c>
      <c r="F18" s="241">
        <f>SUM(D18+B18+'49'!F17+'49'!D17+'49'!B17)</f>
        <v>24509156</v>
      </c>
      <c r="G18" s="241">
        <f>SUM(E18+C18+'49'!G17+'49'!E17+'49'!C17)</f>
        <v>29563375</v>
      </c>
      <c r="H18" s="241">
        <f t="shared" si="0"/>
        <v>54072531</v>
      </c>
      <c r="I18" s="398" t="s">
        <v>323</v>
      </c>
    </row>
    <row r="19" spans="1:9" ht="23.25" customHeight="1">
      <c r="A19" s="401" t="s">
        <v>22</v>
      </c>
      <c r="B19" s="241">
        <v>2672325</v>
      </c>
      <c r="C19" s="241">
        <v>3566550</v>
      </c>
      <c r="D19" s="241">
        <v>5206945</v>
      </c>
      <c r="E19" s="241">
        <v>3821475</v>
      </c>
      <c r="F19" s="241">
        <f>SUM(D19+B19+'49'!F18+'49'!D18+'49'!B18)</f>
        <v>20703825</v>
      </c>
      <c r="G19" s="241">
        <f>SUM(E19+C19+'49'!G18+'49'!E18+'49'!C18)</f>
        <v>22022500</v>
      </c>
      <c r="H19" s="241">
        <f t="shared" si="0"/>
        <v>42726325</v>
      </c>
      <c r="I19" s="398" t="s">
        <v>324</v>
      </c>
    </row>
    <row r="20" spans="1:9" ht="18.75" customHeight="1">
      <c r="A20" s="401" t="s">
        <v>34</v>
      </c>
      <c r="B20" s="241">
        <v>7245800</v>
      </c>
      <c r="C20" s="241">
        <v>7055200</v>
      </c>
      <c r="D20" s="241">
        <v>12805610</v>
      </c>
      <c r="E20" s="241">
        <v>7466950</v>
      </c>
      <c r="F20" s="241">
        <f>SUM(D20+B20+'49'!F19+'49'!D19+'49'!B19)</f>
        <v>46807690</v>
      </c>
      <c r="G20" s="241">
        <f>SUM(E20+C20+'49'!G19+'49'!E19+'49'!C19)</f>
        <v>43142275</v>
      </c>
      <c r="H20" s="241">
        <f t="shared" si="0"/>
        <v>89949965</v>
      </c>
      <c r="I20" s="398" t="s">
        <v>325</v>
      </c>
    </row>
    <row r="21" spans="1:9" ht="20.25" customHeight="1">
      <c r="A21" s="401" t="s">
        <v>35</v>
      </c>
      <c r="B21" s="241">
        <v>4295720</v>
      </c>
      <c r="C21" s="241">
        <v>4463100</v>
      </c>
      <c r="D21" s="241">
        <v>9039220</v>
      </c>
      <c r="E21" s="241">
        <v>4910100</v>
      </c>
      <c r="F21" s="241">
        <f>SUM(D21+B21+'49'!F20+'49'!D20+'49'!B20)</f>
        <v>28859465</v>
      </c>
      <c r="G21" s="241">
        <f>SUM(E21+C21+'49'!G20+'49'!E20+'49'!C20)</f>
        <v>27695525</v>
      </c>
      <c r="H21" s="241">
        <f t="shared" si="0"/>
        <v>56554990</v>
      </c>
      <c r="I21" s="398" t="s">
        <v>326</v>
      </c>
    </row>
    <row r="22" spans="1:9" ht="19.5" customHeight="1">
      <c r="A22" s="401" t="s">
        <v>36</v>
      </c>
      <c r="B22" s="241">
        <v>4039802</v>
      </c>
      <c r="C22" s="241">
        <v>4059100</v>
      </c>
      <c r="D22" s="241">
        <v>9572277</v>
      </c>
      <c r="E22" s="241">
        <v>4415475</v>
      </c>
      <c r="F22" s="241">
        <f>SUM(D22+B22+'49'!F21+'49'!D21+'49'!B21)</f>
        <v>30173004</v>
      </c>
      <c r="G22" s="241">
        <f>SUM(E22+C22+'49'!G21+'49'!E21+'49'!C21)</f>
        <v>24776825</v>
      </c>
      <c r="H22" s="241">
        <f t="shared" si="0"/>
        <v>54949829</v>
      </c>
      <c r="I22" s="328" t="s">
        <v>327</v>
      </c>
    </row>
    <row r="23" spans="1:9" ht="24.75" customHeight="1" thickBot="1">
      <c r="A23" s="403" t="s">
        <v>37</v>
      </c>
      <c r="B23" s="242">
        <v>5481320</v>
      </c>
      <c r="C23" s="242">
        <v>8520850</v>
      </c>
      <c r="D23" s="242">
        <v>11403590</v>
      </c>
      <c r="E23" s="242">
        <v>9094125</v>
      </c>
      <c r="F23" s="242">
        <f>SUM(D23+B23+'49'!F22+'49'!D22+'49'!B22)</f>
        <v>34898260</v>
      </c>
      <c r="G23" s="242">
        <f>SUM(E23+C23+'49'!G22+'49'!E22+'49'!C22)</f>
        <v>52547825</v>
      </c>
      <c r="H23" s="411">
        <f t="shared" si="0"/>
        <v>87446085</v>
      </c>
      <c r="I23" s="354" t="s">
        <v>328</v>
      </c>
    </row>
    <row r="24" spans="1:9" ht="19.5" thickTop="1" thickBot="1">
      <c r="A24" s="402" t="s">
        <v>0</v>
      </c>
      <c r="B24" s="243">
        <f t="shared" ref="B24:G24" si="1">SUM(B9:B23)</f>
        <v>75190756</v>
      </c>
      <c r="C24" s="243">
        <f>SUM(C9:C23)</f>
        <v>93142025</v>
      </c>
      <c r="D24" s="243">
        <f>SUM(D9:D23)</f>
        <v>161819917</v>
      </c>
      <c r="E24" s="243">
        <f>SUM(E9:E23)</f>
        <v>96584975</v>
      </c>
      <c r="F24" s="243">
        <f t="shared" si="1"/>
        <v>535170122</v>
      </c>
      <c r="G24" s="243">
        <f t="shared" si="1"/>
        <v>572830015</v>
      </c>
      <c r="H24" s="243">
        <f>SUM(H9:H23)</f>
        <v>1108000137</v>
      </c>
      <c r="I24" s="355" t="s">
        <v>329</v>
      </c>
    </row>
    <row r="25" spans="1:9" ht="13.5" thickTop="1">
      <c r="A25" s="841"/>
      <c r="B25" s="841"/>
    </row>
  </sheetData>
  <mergeCells count="12">
    <mergeCell ref="B6:C6"/>
    <mergeCell ref="D6:E6"/>
    <mergeCell ref="A25:B25"/>
    <mergeCell ref="A2:I2"/>
    <mergeCell ref="A3:I3"/>
    <mergeCell ref="G4:I4"/>
    <mergeCell ref="A5:A8"/>
    <mergeCell ref="B5:C5"/>
    <mergeCell ref="D5:E5"/>
    <mergeCell ref="I5:I8"/>
    <mergeCell ref="F5:H5"/>
    <mergeCell ref="F6:H6"/>
  </mergeCells>
  <pageMargins left="0.7" right="0.7" top="0.75" bottom="0.75" header="0.3" footer="0.3"/>
  <pageSetup paperSize="9" scale="90" orientation="landscape" verticalDpi="4294967293" r:id="rId1"/>
  <headerFooter>
    <oddFooter>&amp;C62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V24"/>
  <sheetViews>
    <sheetView rightToLeft="1" tabSelected="1" view="pageBreakPreview" zoomScale="75" zoomScaleNormal="100" zoomScaleSheetLayoutView="75" workbookViewId="0">
      <selection activeCell="U14" sqref="U14"/>
    </sheetView>
  </sheetViews>
  <sheetFormatPr defaultRowHeight="12.75"/>
  <cols>
    <col min="1" max="1" width="7.140625" customWidth="1"/>
    <col min="2" max="2" width="2.42578125" customWidth="1"/>
    <col min="3" max="3" width="8.5703125" customWidth="1"/>
    <col min="4" max="4" width="8.42578125" customWidth="1"/>
    <col min="5" max="5" width="13.28515625" customWidth="1"/>
    <col min="6" max="6" width="7.7109375" customWidth="1"/>
    <col min="7" max="7" width="8.28515625" customWidth="1"/>
    <col min="8" max="8" width="6" customWidth="1"/>
    <col min="9" max="9" width="8.85546875" customWidth="1"/>
    <col min="10" max="10" width="8.5703125" customWidth="1"/>
    <col min="11" max="11" width="9" customWidth="1"/>
    <col min="12" max="12" width="9.140625" customWidth="1"/>
    <col min="13" max="13" width="8.85546875" customWidth="1"/>
    <col min="14" max="14" width="9.28515625" customWidth="1"/>
    <col min="15" max="15" width="9.42578125" customWidth="1"/>
    <col min="16" max="17" width="9.5703125" customWidth="1"/>
    <col min="18" max="18" width="12.85546875" bestFit="1" customWidth="1"/>
  </cols>
  <sheetData>
    <row r="1" spans="1:22" s="3" customFormat="1" ht="24.75" customHeight="1">
      <c r="A1" s="579" t="s">
        <v>571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</row>
    <row r="2" spans="1:22" s="3" customFormat="1" ht="24.75" customHeight="1">
      <c r="A2" s="548" t="s">
        <v>570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484"/>
    </row>
    <row r="3" spans="1:22" s="3" customFormat="1" ht="24.75" customHeight="1" thickBot="1">
      <c r="A3" s="301" t="s">
        <v>268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582" t="s">
        <v>512</v>
      </c>
      <c r="R3" s="582"/>
    </row>
    <row r="4" spans="1:22" s="13" customFormat="1" ht="24.75" customHeight="1" thickTop="1">
      <c r="A4" s="542" t="s">
        <v>68</v>
      </c>
      <c r="B4" s="588"/>
      <c r="C4" s="591" t="s">
        <v>234</v>
      </c>
      <c r="D4" s="583"/>
      <c r="E4" s="583"/>
      <c r="F4" s="583" t="s">
        <v>248</v>
      </c>
      <c r="G4" s="583"/>
      <c r="H4" s="583"/>
      <c r="I4" s="583" t="s">
        <v>245</v>
      </c>
      <c r="J4" s="583"/>
      <c r="K4" s="583"/>
      <c r="L4" s="583" t="s">
        <v>237</v>
      </c>
      <c r="M4" s="583"/>
      <c r="N4" s="583"/>
      <c r="O4" s="583" t="s">
        <v>530</v>
      </c>
      <c r="P4" s="583"/>
      <c r="Q4" s="592"/>
      <c r="R4" s="584" t="s">
        <v>350</v>
      </c>
    </row>
    <row r="5" spans="1:22" s="13" customFormat="1" ht="37.5" customHeight="1">
      <c r="A5" s="543"/>
      <c r="B5" s="589"/>
      <c r="C5" s="569" t="s">
        <v>351</v>
      </c>
      <c r="D5" s="569"/>
      <c r="E5" s="569"/>
      <c r="F5" s="569" t="s">
        <v>352</v>
      </c>
      <c r="G5" s="569"/>
      <c r="H5" s="569"/>
      <c r="I5" s="569" t="s">
        <v>353</v>
      </c>
      <c r="J5" s="569"/>
      <c r="K5" s="569"/>
      <c r="L5" s="569" t="s">
        <v>354</v>
      </c>
      <c r="M5" s="569"/>
      <c r="N5" s="569"/>
      <c r="O5" s="569" t="s">
        <v>816</v>
      </c>
      <c r="P5" s="569"/>
      <c r="Q5" s="569"/>
      <c r="R5" s="585"/>
    </row>
    <row r="6" spans="1:22" s="13" customFormat="1" ht="24.75" customHeight="1">
      <c r="A6" s="543"/>
      <c r="B6" s="589"/>
      <c r="C6" s="452" t="s">
        <v>9</v>
      </c>
      <c r="D6" s="453" t="s">
        <v>10</v>
      </c>
      <c r="E6" s="453" t="s">
        <v>11</v>
      </c>
      <c r="F6" s="453" t="s">
        <v>9</v>
      </c>
      <c r="G6" s="453" t="s">
        <v>10</v>
      </c>
      <c r="H6" s="453" t="s">
        <v>11</v>
      </c>
      <c r="I6" s="453" t="s">
        <v>9</v>
      </c>
      <c r="J6" s="453" t="s">
        <v>10</v>
      </c>
      <c r="K6" s="453" t="s">
        <v>11</v>
      </c>
      <c r="L6" s="453" t="s">
        <v>9</v>
      </c>
      <c r="M6" s="453" t="s">
        <v>10</v>
      </c>
      <c r="N6" s="453" t="s">
        <v>11</v>
      </c>
      <c r="O6" s="453" t="s">
        <v>9</v>
      </c>
      <c r="P6" s="453" t="s">
        <v>10</v>
      </c>
      <c r="Q6" s="88" t="s">
        <v>11</v>
      </c>
      <c r="R6" s="585"/>
    </row>
    <row r="7" spans="1:22" s="13" customFormat="1" ht="24.75" customHeight="1" thickBot="1">
      <c r="A7" s="573"/>
      <c r="B7" s="590"/>
      <c r="C7" s="271" t="s">
        <v>347</v>
      </c>
      <c r="D7" s="271" t="s">
        <v>348</v>
      </c>
      <c r="E7" s="277" t="s">
        <v>349</v>
      </c>
      <c r="F7" s="271" t="s">
        <v>347</v>
      </c>
      <c r="G7" s="271" t="s">
        <v>348</v>
      </c>
      <c r="H7" s="277" t="s">
        <v>349</v>
      </c>
      <c r="I7" s="271" t="s">
        <v>347</v>
      </c>
      <c r="J7" s="271" t="s">
        <v>348</v>
      </c>
      <c r="K7" s="277" t="s">
        <v>349</v>
      </c>
      <c r="L7" s="271" t="s">
        <v>347</v>
      </c>
      <c r="M7" s="271" t="s">
        <v>348</v>
      </c>
      <c r="N7" s="277" t="s">
        <v>349</v>
      </c>
      <c r="O7" s="271" t="s">
        <v>347</v>
      </c>
      <c r="P7" s="271" t="s">
        <v>348</v>
      </c>
      <c r="Q7" s="277" t="s">
        <v>349</v>
      </c>
      <c r="R7" s="586"/>
      <c r="V7" s="371"/>
    </row>
    <row r="8" spans="1:22" s="10" customFormat="1" ht="20.100000000000001" customHeight="1" thickTop="1">
      <c r="A8" s="587" t="s">
        <v>53</v>
      </c>
      <c r="B8" s="587"/>
      <c r="C8" s="91">
        <v>2</v>
      </c>
      <c r="D8" s="91">
        <v>0</v>
      </c>
      <c r="E8" s="91">
        <f>SUM(C8:D8)</f>
        <v>2</v>
      </c>
      <c r="F8" s="91">
        <v>0</v>
      </c>
      <c r="G8" s="91">
        <v>0</v>
      </c>
      <c r="H8" s="91">
        <f>SUM(F8:G8)</f>
        <v>0</v>
      </c>
      <c r="I8" s="91">
        <v>0</v>
      </c>
      <c r="J8" s="91">
        <v>0</v>
      </c>
      <c r="K8" s="91">
        <f>SUM(I8:J8)</f>
        <v>0</v>
      </c>
      <c r="L8" s="91">
        <v>0</v>
      </c>
      <c r="M8" s="91">
        <v>0</v>
      </c>
      <c r="N8" s="91">
        <f>SUM(L8:M8)</f>
        <v>0</v>
      </c>
      <c r="O8" s="91">
        <f>SUM(L8,I8,F8,C8)</f>
        <v>2</v>
      </c>
      <c r="P8" s="91">
        <f>SUM(M8,J8,G8,D8)</f>
        <v>0</v>
      </c>
      <c r="Q8" s="91">
        <f>SUM(N8,K8,H8,E8)</f>
        <v>2</v>
      </c>
      <c r="R8" s="369" t="s">
        <v>53</v>
      </c>
    </row>
    <row r="9" spans="1:22" s="10" customFormat="1" ht="20.100000000000001" customHeight="1">
      <c r="A9" s="580" t="s">
        <v>54</v>
      </c>
      <c r="B9" s="581"/>
      <c r="C9" s="93">
        <v>5</v>
      </c>
      <c r="D9" s="93">
        <v>1</v>
      </c>
      <c r="E9" s="93">
        <f t="shared" ref="E9:E20" si="0">SUM(C9:D9)</f>
        <v>6</v>
      </c>
      <c r="F9" s="93">
        <v>0</v>
      </c>
      <c r="G9" s="93">
        <v>0</v>
      </c>
      <c r="H9" s="93">
        <f t="shared" ref="H9:H20" si="1">SUM(F9:G9)</f>
        <v>0</v>
      </c>
      <c r="I9" s="93">
        <v>0</v>
      </c>
      <c r="J9" s="93">
        <v>0</v>
      </c>
      <c r="K9" s="93">
        <f t="shared" ref="K9:K20" si="2">SUM(I9:J9)</f>
        <v>0</v>
      </c>
      <c r="L9" s="93">
        <v>36</v>
      </c>
      <c r="M9" s="93">
        <v>37</v>
      </c>
      <c r="N9" s="93">
        <f t="shared" ref="N9:N20" si="3">SUM(L9:M9)</f>
        <v>73</v>
      </c>
      <c r="O9" s="93">
        <f t="shared" ref="O9:O21" si="4">SUM(L9,I9,F9,C9)</f>
        <v>41</v>
      </c>
      <c r="P9" s="93">
        <f t="shared" ref="P9:P21" si="5">SUM(M9,J9,G9,D9)</f>
        <v>38</v>
      </c>
      <c r="Q9" s="93">
        <f t="shared" ref="Q9:Q21" si="6">SUM(N9,K9,H9,E9)</f>
        <v>79</v>
      </c>
      <c r="R9" s="370" t="s">
        <v>54</v>
      </c>
      <c r="S9" s="54"/>
    </row>
    <row r="10" spans="1:22" s="10" customFormat="1" ht="20.100000000000001" customHeight="1">
      <c r="A10" s="580" t="s">
        <v>55</v>
      </c>
      <c r="B10" s="581"/>
      <c r="C10" s="93">
        <v>9</v>
      </c>
      <c r="D10" s="93">
        <v>6</v>
      </c>
      <c r="E10" s="93">
        <f t="shared" si="0"/>
        <v>15</v>
      </c>
      <c r="F10" s="93">
        <v>0</v>
      </c>
      <c r="G10" s="93">
        <v>0</v>
      </c>
      <c r="H10" s="93">
        <f t="shared" si="1"/>
        <v>0</v>
      </c>
      <c r="I10" s="93">
        <v>1</v>
      </c>
      <c r="J10" s="93">
        <v>3</v>
      </c>
      <c r="K10" s="93">
        <f t="shared" si="2"/>
        <v>4</v>
      </c>
      <c r="L10" s="93">
        <v>134</v>
      </c>
      <c r="M10" s="93">
        <v>103</v>
      </c>
      <c r="N10" s="93">
        <f t="shared" si="3"/>
        <v>237</v>
      </c>
      <c r="O10" s="93">
        <f t="shared" si="4"/>
        <v>144</v>
      </c>
      <c r="P10" s="93">
        <f t="shared" si="5"/>
        <v>112</v>
      </c>
      <c r="Q10" s="93">
        <f t="shared" si="6"/>
        <v>256</v>
      </c>
      <c r="R10" s="370" t="s">
        <v>55</v>
      </c>
      <c r="S10" s="54"/>
    </row>
    <row r="11" spans="1:22" s="10" customFormat="1" ht="20.100000000000001" customHeight="1">
      <c r="A11" s="580" t="s">
        <v>56</v>
      </c>
      <c r="B11" s="581"/>
      <c r="C11" s="93">
        <v>9</v>
      </c>
      <c r="D11" s="93">
        <v>1</v>
      </c>
      <c r="E11" s="93">
        <f t="shared" si="0"/>
        <v>10</v>
      </c>
      <c r="F11" s="93">
        <v>0</v>
      </c>
      <c r="G11" s="93">
        <v>0</v>
      </c>
      <c r="H11" s="93">
        <f t="shared" si="1"/>
        <v>0</v>
      </c>
      <c r="I11" s="93">
        <v>2</v>
      </c>
      <c r="J11" s="93">
        <v>1</v>
      </c>
      <c r="K11" s="93">
        <f t="shared" si="2"/>
        <v>3</v>
      </c>
      <c r="L11" s="93">
        <v>74</v>
      </c>
      <c r="M11" s="93">
        <v>61</v>
      </c>
      <c r="N11" s="93">
        <f t="shared" si="3"/>
        <v>135</v>
      </c>
      <c r="O11" s="93">
        <f t="shared" si="4"/>
        <v>85</v>
      </c>
      <c r="P11" s="93">
        <f t="shared" si="5"/>
        <v>63</v>
      </c>
      <c r="Q11" s="93">
        <f t="shared" si="6"/>
        <v>148</v>
      </c>
      <c r="R11" s="370" t="s">
        <v>56</v>
      </c>
      <c r="S11" s="54"/>
    </row>
    <row r="12" spans="1:22" s="10" customFormat="1" ht="20.100000000000001" customHeight="1">
      <c r="A12" s="580" t="s">
        <v>57</v>
      </c>
      <c r="B12" s="581"/>
      <c r="C12" s="93">
        <v>5</v>
      </c>
      <c r="D12" s="93">
        <v>8</v>
      </c>
      <c r="E12" s="93">
        <f t="shared" si="0"/>
        <v>13</v>
      </c>
      <c r="F12" s="93">
        <v>0</v>
      </c>
      <c r="G12" s="93">
        <v>0</v>
      </c>
      <c r="H12" s="93">
        <f t="shared" si="1"/>
        <v>0</v>
      </c>
      <c r="I12" s="93">
        <v>1</v>
      </c>
      <c r="J12" s="93">
        <v>1</v>
      </c>
      <c r="K12" s="93">
        <f t="shared" si="2"/>
        <v>2</v>
      </c>
      <c r="L12" s="93">
        <v>50</v>
      </c>
      <c r="M12" s="93">
        <v>42</v>
      </c>
      <c r="N12" s="93">
        <f t="shared" si="3"/>
        <v>92</v>
      </c>
      <c r="O12" s="93">
        <f t="shared" si="4"/>
        <v>56</v>
      </c>
      <c r="P12" s="93">
        <f t="shared" si="5"/>
        <v>51</v>
      </c>
      <c r="Q12" s="93">
        <f t="shared" si="6"/>
        <v>107</v>
      </c>
      <c r="R12" s="370" t="s">
        <v>57</v>
      </c>
      <c r="S12" s="54"/>
    </row>
    <row r="13" spans="1:22" s="10" customFormat="1" ht="20.100000000000001" customHeight="1">
      <c r="A13" s="580" t="s">
        <v>58</v>
      </c>
      <c r="B13" s="581"/>
      <c r="C13" s="93">
        <v>0</v>
      </c>
      <c r="D13" s="93">
        <v>2</v>
      </c>
      <c r="E13" s="93">
        <f t="shared" si="0"/>
        <v>2</v>
      </c>
      <c r="F13" s="93">
        <v>0</v>
      </c>
      <c r="G13" s="93">
        <v>0</v>
      </c>
      <c r="H13" s="93">
        <f t="shared" si="1"/>
        <v>0</v>
      </c>
      <c r="I13" s="93">
        <v>3</v>
      </c>
      <c r="J13" s="93">
        <v>0</v>
      </c>
      <c r="K13" s="93">
        <f t="shared" si="2"/>
        <v>3</v>
      </c>
      <c r="L13" s="93">
        <v>22</v>
      </c>
      <c r="M13" s="93">
        <v>21</v>
      </c>
      <c r="N13" s="93">
        <f t="shared" si="3"/>
        <v>43</v>
      </c>
      <c r="O13" s="93">
        <f t="shared" si="4"/>
        <v>25</v>
      </c>
      <c r="P13" s="93">
        <f t="shared" si="5"/>
        <v>23</v>
      </c>
      <c r="Q13" s="93">
        <f t="shared" si="6"/>
        <v>48</v>
      </c>
      <c r="R13" s="370" t="s">
        <v>58</v>
      </c>
      <c r="S13" s="54"/>
    </row>
    <row r="14" spans="1:22" s="10" customFormat="1" ht="20.100000000000001" customHeight="1">
      <c r="A14" s="580" t="s">
        <v>59</v>
      </c>
      <c r="B14" s="581"/>
      <c r="C14" s="93">
        <v>0</v>
      </c>
      <c r="D14" s="93">
        <v>0</v>
      </c>
      <c r="E14" s="93">
        <f t="shared" si="0"/>
        <v>0</v>
      </c>
      <c r="F14" s="93">
        <v>0</v>
      </c>
      <c r="G14" s="93">
        <v>0</v>
      </c>
      <c r="H14" s="93">
        <f t="shared" si="1"/>
        <v>0</v>
      </c>
      <c r="I14" s="93">
        <v>1</v>
      </c>
      <c r="J14" s="93">
        <v>2</v>
      </c>
      <c r="K14" s="93">
        <f t="shared" si="2"/>
        <v>3</v>
      </c>
      <c r="L14" s="93">
        <v>9</v>
      </c>
      <c r="M14" s="93">
        <v>6</v>
      </c>
      <c r="N14" s="93">
        <f t="shared" si="3"/>
        <v>15</v>
      </c>
      <c r="O14" s="93">
        <f t="shared" si="4"/>
        <v>10</v>
      </c>
      <c r="P14" s="93">
        <f t="shared" si="5"/>
        <v>8</v>
      </c>
      <c r="Q14" s="93">
        <f t="shared" si="6"/>
        <v>18</v>
      </c>
      <c r="R14" s="370" t="s">
        <v>59</v>
      </c>
      <c r="S14" s="54"/>
    </row>
    <row r="15" spans="1:22" s="10" customFormat="1" ht="20.100000000000001" customHeight="1">
      <c r="A15" s="580" t="s">
        <v>60</v>
      </c>
      <c r="B15" s="581"/>
      <c r="C15" s="93">
        <v>0</v>
      </c>
      <c r="D15" s="93">
        <v>0</v>
      </c>
      <c r="E15" s="93">
        <f t="shared" si="0"/>
        <v>0</v>
      </c>
      <c r="F15" s="93">
        <v>0</v>
      </c>
      <c r="G15" s="93">
        <v>0</v>
      </c>
      <c r="H15" s="93">
        <f t="shared" si="1"/>
        <v>0</v>
      </c>
      <c r="I15" s="93">
        <v>7</v>
      </c>
      <c r="J15" s="93">
        <v>4</v>
      </c>
      <c r="K15" s="93">
        <f t="shared" si="2"/>
        <v>11</v>
      </c>
      <c r="L15" s="93">
        <v>3</v>
      </c>
      <c r="M15" s="93">
        <v>23</v>
      </c>
      <c r="N15" s="93">
        <f t="shared" si="3"/>
        <v>26</v>
      </c>
      <c r="O15" s="93">
        <f t="shared" si="4"/>
        <v>10</v>
      </c>
      <c r="P15" s="93">
        <f t="shared" si="5"/>
        <v>27</v>
      </c>
      <c r="Q15" s="93">
        <f t="shared" si="6"/>
        <v>37</v>
      </c>
      <c r="R15" s="370" t="s">
        <v>60</v>
      </c>
      <c r="S15" s="54"/>
    </row>
    <row r="16" spans="1:22" s="10" customFormat="1" ht="20.100000000000001" customHeight="1">
      <c r="A16" s="580" t="s">
        <v>61</v>
      </c>
      <c r="B16" s="581"/>
      <c r="C16" s="93">
        <v>0</v>
      </c>
      <c r="D16" s="93">
        <v>0</v>
      </c>
      <c r="E16" s="93">
        <f t="shared" si="0"/>
        <v>0</v>
      </c>
      <c r="F16" s="93">
        <v>1</v>
      </c>
      <c r="G16" s="93">
        <v>0</v>
      </c>
      <c r="H16" s="93">
        <f t="shared" si="1"/>
        <v>1</v>
      </c>
      <c r="I16" s="93">
        <v>3</v>
      </c>
      <c r="J16" s="93">
        <v>0</v>
      </c>
      <c r="K16" s="93">
        <f t="shared" si="2"/>
        <v>3</v>
      </c>
      <c r="L16" s="93">
        <v>0</v>
      </c>
      <c r="M16" s="93">
        <v>0</v>
      </c>
      <c r="N16" s="93">
        <f t="shared" si="3"/>
        <v>0</v>
      </c>
      <c r="O16" s="93">
        <f t="shared" si="4"/>
        <v>4</v>
      </c>
      <c r="P16" s="93">
        <f t="shared" si="5"/>
        <v>0</v>
      </c>
      <c r="Q16" s="93">
        <f t="shared" si="6"/>
        <v>4</v>
      </c>
      <c r="R16" s="370" t="s">
        <v>61</v>
      </c>
      <c r="S16" s="54"/>
    </row>
    <row r="17" spans="1:19" s="10" customFormat="1" ht="20.100000000000001" customHeight="1">
      <c r="A17" s="580" t="s">
        <v>62</v>
      </c>
      <c r="B17" s="581"/>
      <c r="C17" s="93">
        <v>0</v>
      </c>
      <c r="D17" s="93">
        <v>0</v>
      </c>
      <c r="E17" s="93">
        <f t="shared" si="0"/>
        <v>0</v>
      </c>
      <c r="F17" s="93">
        <v>10</v>
      </c>
      <c r="G17" s="93">
        <v>8</v>
      </c>
      <c r="H17" s="93">
        <f t="shared" si="1"/>
        <v>18</v>
      </c>
      <c r="I17" s="93">
        <v>0</v>
      </c>
      <c r="J17" s="93">
        <v>0</v>
      </c>
      <c r="K17" s="93">
        <f t="shared" si="2"/>
        <v>0</v>
      </c>
      <c r="L17" s="93">
        <v>0</v>
      </c>
      <c r="M17" s="93">
        <v>0</v>
      </c>
      <c r="N17" s="93">
        <f t="shared" si="3"/>
        <v>0</v>
      </c>
      <c r="O17" s="93">
        <f t="shared" si="4"/>
        <v>10</v>
      </c>
      <c r="P17" s="93">
        <f t="shared" si="5"/>
        <v>8</v>
      </c>
      <c r="Q17" s="93">
        <f t="shared" si="6"/>
        <v>18</v>
      </c>
      <c r="R17" s="370" t="s">
        <v>62</v>
      </c>
      <c r="S17" s="54"/>
    </row>
    <row r="18" spans="1:19" s="10" customFormat="1" ht="20.100000000000001" customHeight="1">
      <c r="A18" s="580" t="s">
        <v>63</v>
      </c>
      <c r="B18" s="581"/>
      <c r="C18" s="93">
        <v>0</v>
      </c>
      <c r="D18" s="93">
        <v>0</v>
      </c>
      <c r="E18" s="93">
        <f t="shared" si="0"/>
        <v>0</v>
      </c>
      <c r="F18" s="93">
        <v>30</v>
      </c>
      <c r="G18" s="93">
        <v>20</v>
      </c>
      <c r="H18" s="93">
        <f t="shared" si="1"/>
        <v>50</v>
      </c>
      <c r="I18" s="93">
        <v>0</v>
      </c>
      <c r="J18" s="93">
        <v>0</v>
      </c>
      <c r="K18" s="93">
        <f t="shared" si="2"/>
        <v>0</v>
      </c>
      <c r="L18" s="93">
        <v>0</v>
      </c>
      <c r="M18" s="93">
        <v>0</v>
      </c>
      <c r="N18" s="93">
        <f t="shared" si="3"/>
        <v>0</v>
      </c>
      <c r="O18" s="93">
        <f t="shared" si="4"/>
        <v>30</v>
      </c>
      <c r="P18" s="93">
        <f t="shared" si="5"/>
        <v>20</v>
      </c>
      <c r="Q18" s="93">
        <f t="shared" si="6"/>
        <v>50</v>
      </c>
      <c r="R18" s="370" t="s">
        <v>63</v>
      </c>
      <c r="S18" s="54"/>
    </row>
    <row r="19" spans="1:19" s="10" customFormat="1" ht="20.100000000000001" customHeight="1">
      <c r="A19" s="580" t="s">
        <v>64</v>
      </c>
      <c r="B19" s="581"/>
      <c r="C19" s="93">
        <v>0</v>
      </c>
      <c r="D19" s="93">
        <v>0</v>
      </c>
      <c r="E19" s="93">
        <f t="shared" si="0"/>
        <v>0</v>
      </c>
      <c r="F19" s="93">
        <v>41</v>
      </c>
      <c r="G19" s="93">
        <v>24</v>
      </c>
      <c r="H19" s="93">
        <f t="shared" si="1"/>
        <v>65</v>
      </c>
      <c r="I19" s="93">
        <v>0</v>
      </c>
      <c r="J19" s="93">
        <v>0</v>
      </c>
      <c r="K19" s="93">
        <f t="shared" si="2"/>
        <v>0</v>
      </c>
      <c r="L19" s="93">
        <v>0</v>
      </c>
      <c r="M19" s="93">
        <v>0</v>
      </c>
      <c r="N19" s="93">
        <f t="shared" si="3"/>
        <v>0</v>
      </c>
      <c r="O19" s="93">
        <f t="shared" si="4"/>
        <v>41</v>
      </c>
      <c r="P19" s="93">
        <f t="shared" si="5"/>
        <v>24</v>
      </c>
      <c r="Q19" s="93">
        <f t="shared" si="6"/>
        <v>65</v>
      </c>
      <c r="R19" s="370" t="s">
        <v>64</v>
      </c>
      <c r="S19" s="54"/>
    </row>
    <row r="20" spans="1:19" s="10" customFormat="1" ht="27.75" customHeight="1" thickBot="1">
      <c r="A20" s="594" t="s">
        <v>65</v>
      </c>
      <c r="B20" s="595"/>
      <c r="C20" s="94">
        <v>0</v>
      </c>
      <c r="D20" s="94">
        <v>0</v>
      </c>
      <c r="E20" s="94">
        <f t="shared" si="0"/>
        <v>0</v>
      </c>
      <c r="F20" s="94">
        <v>17</v>
      </c>
      <c r="G20" s="94">
        <v>17</v>
      </c>
      <c r="H20" s="94">
        <f t="shared" si="1"/>
        <v>34</v>
      </c>
      <c r="I20" s="94">
        <v>0</v>
      </c>
      <c r="J20" s="94">
        <v>0</v>
      </c>
      <c r="K20" s="94">
        <f t="shared" si="2"/>
        <v>0</v>
      </c>
      <c r="L20" s="94">
        <v>0</v>
      </c>
      <c r="M20" s="94">
        <v>0</v>
      </c>
      <c r="N20" s="94">
        <f t="shared" si="3"/>
        <v>0</v>
      </c>
      <c r="O20" s="94">
        <f t="shared" si="4"/>
        <v>17</v>
      </c>
      <c r="P20" s="94">
        <f t="shared" si="5"/>
        <v>17</v>
      </c>
      <c r="Q20" s="94">
        <f t="shared" si="6"/>
        <v>34</v>
      </c>
      <c r="R20" s="265" t="s">
        <v>356</v>
      </c>
      <c r="S20" s="54"/>
    </row>
    <row r="21" spans="1:19" s="10" customFormat="1" ht="20.100000000000001" customHeight="1" thickTop="1" thickBot="1">
      <c r="A21" s="593" t="s">
        <v>0</v>
      </c>
      <c r="B21" s="593"/>
      <c r="C21" s="86">
        <f>SUM(C8:C20)</f>
        <v>30</v>
      </c>
      <c r="D21" s="86">
        <f t="shared" ref="D21:N21" si="7">SUM(D8:D20)</f>
        <v>18</v>
      </c>
      <c r="E21" s="86">
        <f t="shared" si="7"/>
        <v>48</v>
      </c>
      <c r="F21" s="86">
        <f t="shared" si="7"/>
        <v>99</v>
      </c>
      <c r="G21" s="86">
        <f t="shared" si="7"/>
        <v>69</v>
      </c>
      <c r="H21" s="86">
        <f t="shared" si="7"/>
        <v>168</v>
      </c>
      <c r="I21" s="86">
        <f t="shared" si="7"/>
        <v>18</v>
      </c>
      <c r="J21" s="86">
        <f t="shared" si="7"/>
        <v>11</v>
      </c>
      <c r="K21" s="86">
        <f t="shared" si="7"/>
        <v>29</v>
      </c>
      <c r="L21" s="86">
        <f t="shared" si="7"/>
        <v>328</v>
      </c>
      <c r="M21" s="86">
        <f t="shared" si="7"/>
        <v>293</v>
      </c>
      <c r="N21" s="86">
        <f t="shared" si="7"/>
        <v>621</v>
      </c>
      <c r="O21" s="86">
        <f t="shared" si="4"/>
        <v>475</v>
      </c>
      <c r="P21" s="86">
        <f t="shared" si="5"/>
        <v>391</v>
      </c>
      <c r="Q21" s="86">
        <f t="shared" si="6"/>
        <v>866</v>
      </c>
      <c r="R21" s="269" t="s">
        <v>329</v>
      </c>
    </row>
    <row r="22" spans="1:19" ht="13.5" thickTop="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9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9">
      <c r="B24" s="8"/>
      <c r="C24" s="8"/>
      <c r="D24" s="8"/>
      <c r="E24" s="8"/>
      <c r="F24" s="8"/>
      <c r="G24" s="8"/>
      <c r="H24" s="8"/>
      <c r="I24" s="8"/>
      <c r="J24" s="8"/>
      <c r="K24" s="8"/>
    </row>
  </sheetData>
  <mergeCells count="29">
    <mergeCell ref="A21:B21"/>
    <mergeCell ref="A16:B16"/>
    <mergeCell ref="A17:B17"/>
    <mergeCell ref="A18:B18"/>
    <mergeCell ref="A19:B19"/>
    <mergeCell ref="A20:B20"/>
    <mergeCell ref="F5:H5"/>
    <mergeCell ref="A11:B11"/>
    <mergeCell ref="O5:Q5"/>
    <mergeCell ref="L4:N4"/>
    <mergeCell ref="C4:E4"/>
    <mergeCell ref="I4:K4"/>
    <mergeCell ref="O4:Q4"/>
    <mergeCell ref="A2:Q2"/>
    <mergeCell ref="A1:R1"/>
    <mergeCell ref="I5:K5"/>
    <mergeCell ref="L5:N5"/>
    <mergeCell ref="A15:B15"/>
    <mergeCell ref="Q3:R3"/>
    <mergeCell ref="F4:H4"/>
    <mergeCell ref="C5:E5"/>
    <mergeCell ref="A14:B14"/>
    <mergeCell ref="A12:B12"/>
    <mergeCell ref="A13:B13"/>
    <mergeCell ref="A9:B9"/>
    <mergeCell ref="A10:B10"/>
    <mergeCell ref="R4:R7"/>
    <mergeCell ref="A8:B8"/>
    <mergeCell ref="A4:B7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 xml:space="preserve">&amp;C&amp;"Arial,Bold"&amp;11 12
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rightToLeft="1" view="pageBreakPreview" zoomScaleNormal="100" zoomScaleSheetLayoutView="100" workbookViewId="0">
      <selection activeCell="L18" sqref="L18"/>
    </sheetView>
  </sheetViews>
  <sheetFormatPr defaultRowHeight="12.75"/>
  <cols>
    <col min="1" max="1" width="20.28515625" customWidth="1"/>
    <col min="2" max="2" width="12" customWidth="1"/>
    <col min="3" max="3" width="20.140625" customWidth="1"/>
    <col min="4" max="4" width="15.42578125" customWidth="1"/>
    <col min="5" max="5" width="20.42578125" customWidth="1"/>
    <col min="6" max="7" width="0" hidden="1" customWidth="1"/>
  </cols>
  <sheetData>
    <row r="1" spans="1:9" ht="27" customHeight="1"/>
    <row r="2" spans="1:9" ht="15" customHeight="1">
      <c r="A2" s="759" t="s">
        <v>798</v>
      </c>
      <c r="B2" s="759"/>
      <c r="C2" s="759"/>
      <c r="D2" s="759"/>
      <c r="E2" s="759"/>
      <c r="F2" s="428"/>
      <c r="G2" s="428"/>
      <c r="H2" s="428"/>
      <c r="I2" s="428"/>
    </row>
    <row r="3" spans="1:9" ht="8.25" customHeight="1">
      <c r="A3" s="759"/>
      <c r="B3" s="759"/>
      <c r="C3" s="759"/>
      <c r="D3" s="759"/>
      <c r="E3" s="759"/>
      <c r="F3" s="428"/>
      <c r="G3" s="428"/>
      <c r="H3" s="428"/>
      <c r="I3" s="428"/>
    </row>
    <row r="4" spans="1:9" ht="33" customHeight="1">
      <c r="A4" s="607" t="s">
        <v>830</v>
      </c>
      <c r="B4" s="607"/>
      <c r="C4" s="607"/>
      <c r="D4" s="607"/>
      <c r="E4" s="607"/>
    </row>
    <row r="5" spans="1:9" ht="18" customHeight="1" thickBot="1">
      <c r="A5" s="321" t="s">
        <v>678</v>
      </c>
      <c r="B5" s="321"/>
      <c r="C5" s="321"/>
      <c r="D5" s="630" t="s">
        <v>679</v>
      </c>
      <c r="E5" s="630"/>
    </row>
    <row r="6" spans="1:9" ht="28.5" customHeight="1" thickTop="1">
      <c r="A6" s="537" t="s">
        <v>1</v>
      </c>
      <c r="B6" s="412" t="s">
        <v>9</v>
      </c>
      <c r="C6" s="412" t="s">
        <v>10</v>
      </c>
      <c r="D6" s="416" t="s">
        <v>11</v>
      </c>
      <c r="E6" s="658" t="s">
        <v>313</v>
      </c>
    </row>
    <row r="7" spans="1:9" ht="25.5" customHeight="1" thickBot="1">
      <c r="A7" s="539"/>
      <c r="B7" s="427" t="s">
        <v>347</v>
      </c>
      <c r="C7" s="427" t="s">
        <v>348</v>
      </c>
      <c r="D7" s="427" t="s">
        <v>393</v>
      </c>
      <c r="E7" s="744"/>
    </row>
    <row r="8" spans="1:9" ht="28.5" thickTop="1">
      <c r="A8" s="414" t="s">
        <v>39</v>
      </c>
      <c r="B8" s="71">
        <v>1234</v>
      </c>
      <c r="C8" s="71">
        <v>709</v>
      </c>
      <c r="D8" s="73">
        <f t="shared" ref="D8:D21" si="0">SUM(B8:C8)</f>
        <v>1943</v>
      </c>
      <c r="E8" s="305" t="s">
        <v>315</v>
      </c>
      <c r="G8" s="52">
        <f>D8/D22*100</f>
        <v>7.9003008863950566</v>
      </c>
    </row>
    <row r="9" spans="1:9" ht="27.75">
      <c r="A9" s="414" t="s">
        <v>29</v>
      </c>
      <c r="B9" s="71">
        <v>419</v>
      </c>
      <c r="C9" s="71">
        <v>204</v>
      </c>
      <c r="D9" s="71">
        <f t="shared" si="0"/>
        <v>623</v>
      </c>
      <c r="E9" s="305" t="s">
        <v>316</v>
      </c>
      <c r="G9" s="52">
        <f>D9/D22*100</f>
        <v>2.5331381637797836</v>
      </c>
    </row>
    <row r="10" spans="1:9" ht="27.75">
      <c r="A10" s="414" t="s">
        <v>40</v>
      </c>
      <c r="B10" s="71">
        <v>902</v>
      </c>
      <c r="C10" s="71">
        <v>478</v>
      </c>
      <c r="D10" s="71">
        <f t="shared" si="0"/>
        <v>1380</v>
      </c>
      <c r="E10" s="305" t="s">
        <v>317</v>
      </c>
      <c r="G10" s="52">
        <f>D10/D22*100</f>
        <v>5.6111246645523298</v>
      </c>
    </row>
    <row r="11" spans="1:9" ht="27.75">
      <c r="A11" s="414" t="s">
        <v>30</v>
      </c>
      <c r="B11" s="71">
        <v>3327</v>
      </c>
      <c r="C11" s="71">
        <v>1673</v>
      </c>
      <c r="D11" s="71">
        <f t="shared" si="0"/>
        <v>5000</v>
      </c>
      <c r="E11" s="305" t="s">
        <v>318</v>
      </c>
      <c r="G11" s="52">
        <f>D11/D22*100</f>
        <v>20.330161828088151</v>
      </c>
    </row>
    <row r="12" spans="1:9" ht="27.75">
      <c r="A12" s="414" t="s">
        <v>41</v>
      </c>
      <c r="B12" s="71">
        <v>481</v>
      </c>
      <c r="C12" s="71">
        <v>279</v>
      </c>
      <c r="D12" s="71">
        <f t="shared" si="0"/>
        <v>760</v>
      </c>
      <c r="E12" s="305" t="s">
        <v>319</v>
      </c>
      <c r="G12" s="52">
        <f>D12/D22*100</f>
        <v>3.0901845978693991</v>
      </c>
    </row>
    <row r="13" spans="1:9" ht="27.75">
      <c r="A13" s="414" t="s">
        <v>31</v>
      </c>
      <c r="B13" s="71">
        <v>1356</v>
      </c>
      <c r="C13" s="71">
        <v>731</v>
      </c>
      <c r="D13" s="71">
        <f t="shared" si="0"/>
        <v>2087</v>
      </c>
      <c r="E13" s="305" t="s">
        <v>320</v>
      </c>
      <c r="G13" s="52">
        <f>D13/D22*100</f>
        <v>8.4858095470439938</v>
      </c>
    </row>
    <row r="14" spans="1:9" ht="27.75">
      <c r="A14" s="414" t="s">
        <v>32</v>
      </c>
      <c r="B14" s="71">
        <v>915</v>
      </c>
      <c r="C14" s="71">
        <v>571</v>
      </c>
      <c r="D14" s="71">
        <f t="shared" si="0"/>
        <v>1486</v>
      </c>
      <c r="E14" s="305" t="s">
        <v>321</v>
      </c>
      <c r="G14" s="52">
        <f>D14/D22*100</f>
        <v>6.0421240953077984</v>
      </c>
    </row>
    <row r="15" spans="1:9" ht="27.75">
      <c r="A15" s="414" t="s">
        <v>33</v>
      </c>
      <c r="B15" s="71">
        <v>1238</v>
      </c>
      <c r="C15" s="71">
        <v>640</v>
      </c>
      <c r="D15" s="71">
        <f t="shared" si="0"/>
        <v>1878</v>
      </c>
      <c r="E15" s="305" t="s">
        <v>322</v>
      </c>
      <c r="G15" s="52">
        <f>D15/D22*100</f>
        <v>7.6360087826299088</v>
      </c>
    </row>
    <row r="16" spans="1:9" ht="27.75">
      <c r="A16" s="103" t="s">
        <v>21</v>
      </c>
      <c r="B16" s="71">
        <v>2220</v>
      </c>
      <c r="C16" s="71">
        <v>1333</v>
      </c>
      <c r="D16" s="71">
        <f t="shared" si="0"/>
        <v>3553</v>
      </c>
      <c r="E16" s="305" t="s">
        <v>323</v>
      </c>
      <c r="G16" s="52">
        <f>D16/D22*100</f>
        <v>14.446612995039439</v>
      </c>
    </row>
    <row r="17" spans="1:7" ht="27.75">
      <c r="A17" s="414" t="s">
        <v>22</v>
      </c>
      <c r="B17" s="71">
        <v>407</v>
      </c>
      <c r="C17" s="71">
        <v>266</v>
      </c>
      <c r="D17" s="71">
        <f t="shared" si="0"/>
        <v>673</v>
      </c>
      <c r="E17" s="305" t="s">
        <v>324</v>
      </c>
      <c r="G17" s="52">
        <f>D17/D22*100</f>
        <v>2.736439782060665</v>
      </c>
    </row>
    <row r="18" spans="1:7" ht="27.75">
      <c r="A18" s="414" t="s">
        <v>34</v>
      </c>
      <c r="B18" s="71">
        <v>1474</v>
      </c>
      <c r="C18" s="71">
        <v>824</v>
      </c>
      <c r="D18" s="71">
        <f t="shared" si="0"/>
        <v>2298</v>
      </c>
      <c r="E18" s="305" t="s">
        <v>325</v>
      </c>
      <c r="G18" s="52">
        <f>D18/D22*100</f>
        <v>9.343742376189315</v>
      </c>
    </row>
    <row r="19" spans="1:7" ht="27.75">
      <c r="A19" s="414" t="s">
        <v>35</v>
      </c>
      <c r="B19" s="71">
        <v>441</v>
      </c>
      <c r="C19" s="71">
        <v>335</v>
      </c>
      <c r="D19" s="71">
        <f t="shared" si="0"/>
        <v>776</v>
      </c>
      <c r="E19" s="305" t="s">
        <v>326</v>
      </c>
      <c r="G19" s="52">
        <f>D19/D22*100</f>
        <v>3.155241115719281</v>
      </c>
    </row>
    <row r="20" spans="1:7" ht="27.75">
      <c r="A20" s="414" t="s">
        <v>36</v>
      </c>
      <c r="B20" s="71">
        <v>544</v>
      </c>
      <c r="C20" s="71">
        <v>260</v>
      </c>
      <c r="D20" s="71">
        <f t="shared" si="0"/>
        <v>804</v>
      </c>
      <c r="E20" s="252" t="s">
        <v>327</v>
      </c>
      <c r="G20" s="52">
        <f>D20/D22*100</f>
        <v>3.2690900219565751</v>
      </c>
    </row>
    <row r="21" spans="1:7" ht="28.5" thickBot="1">
      <c r="A21" s="417" t="s">
        <v>37</v>
      </c>
      <c r="B21" s="109">
        <v>915</v>
      </c>
      <c r="C21" s="109">
        <v>418</v>
      </c>
      <c r="D21" s="109">
        <f t="shared" si="0"/>
        <v>1333</v>
      </c>
      <c r="E21" s="339" t="s">
        <v>328</v>
      </c>
      <c r="G21" s="52">
        <f>D21/D22*100</f>
        <v>5.4200211433683014</v>
      </c>
    </row>
    <row r="22" spans="1:7" ht="29.25" thickTop="1" thickBot="1">
      <c r="A22" s="418" t="s">
        <v>0</v>
      </c>
      <c r="B22" s="419">
        <f>SUM(B8:B21)</f>
        <v>15873</v>
      </c>
      <c r="C22" s="419">
        <f>SUM(C8:C21)</f>
        <v>8721</v>
      </c>
      <c r="D22" s="419">
        <f>SUM(D8:D21)</f>
        <v>24594</v>
      </c>
      <c r="E22" s="250" t="s">
        <v>329</v>
      </c>
      <c r="G22" s="52">
        <f>SUM(G8:G21)</f>
        <v>100</v>
      </c>
    </row>
    <row r="23" spans="1:7" ht="13.5" thickTop="1"/>
  </sheetData>
  <mergeCells count="5">
    <mergeCell ref="A6:A7"/>
    <mergeCell ref="E6:E7"/>
    <mergeCell ref="A2:E3"/>
    <mergeCell ref="D5:E5"/>
    <mergeCell ref="A4:E4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64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rightToLeft="1" view="pageBreakPreview" zoomScaleNormal="100" zoomScaleSheetLayoutView="100" workbookViewId="0">
      <selection activeCell="L18" sqref="L18"/>
    </sheetView>
  </sheetViews>
  <sheetFormatPr defaultRowHeight="12.75"/>
  <cols>
    <col min="1" max="1" width="14.85546875" customWidth="1"/>
    <col min="2" max="2" width="13.85546875" customWidth="1"/>
    <col min="3" max="3" width="15" customWidth="1"/>
    <col min="4" max="4" width="15.7109375" customWidth="1"/>
    <col min="5" max="5" width="15.42578125" customWidth="1"/>
  </cols>
  <sheetData>
    <row r="2" spans="1:5">
      <c r="A2" s="759" t="s">
        <v>797</v>
      </c>
      <c r="B2" s="759"/>
      <c r="C2" s="759"/>
      <c r="D2" s="759"/>
      <c r="E2" s="759"/>
    </row>
    <row r="3" spans="1:5" ht="24" customHeight="1">
      <c r="A3" s="759"/>
      <c r="B3" s="759"/>
      <c r="C3" s="759"/>
      <c r="D3" s="759"/>
      <c r="E3" s="759"/>
    </row>
    <row r="4" spans="1:5" ht="30.75" customHeight="1">
      <c r="A4" s="607" t="s">
        <v>801</v>
      </c>
      <c r="B4" s="607"/>
      <c r="C4" s="607"/>
      <c r="D4" s="607"/>
      <c r="E4" s="607"/>
    </row>
    <row r="5" spans="1:5" ht="18.75" thickBot="1">
      <c r="A5" s="321" t="s">
        <v>680</v>
      </c>
      <c r="B5" s="321"/>
      <c r="C5" s="321"/>
      <c r="D5" s="630" t="s">
        <v>681</v>
      </c>
      <c r="E5" s="630"/>
    </row>
    <row r="6" spans="1:5" ht="28.5" thickTop="1">
      <c r="A6" s="537" t="s">
        <v>682</v>
      </c>
      <c r="B6" s="412" t="s">
        <v>9</v>
      </c>
      <c r="C6" s="412" t="s">
        <v>10</v>
      </c>
      <c r="D6" s="416" t="s">
        <v>11</v>
      </c>
      <c r="E6" s="658" t="s">
        <v>350</v>
      </c>
    </row>
    <row r="7" spans="1:5" ht="25.5" thickBot="1">
      <c r="A7" s="539"/>
      <c r="B7" s="427" t="s">
        <v>347</v>
      </c>
      <c r="C7" s="427" t="s">
        <v>348</v>
      </c>
      <c r="D7" s="420" t="s">
        <v>393</v>
      </c>
      <c r="E7" s="744"/>
    </row>
    <row r="8" spans="1:5" ht="23.25" customHeight="1" thickTop="1">
      <c r="A8" s="494" t="s">
        <v>683</v>
      </c>
      <c r="B8" s="107">
        <v>1249</v>
      </c>
      <c r="C8" s="107">
        <v>864</v>
      </c>
      <c r="D8" s="107">
        <f>SUM(B8:C8)</f>
        <v>2113</v>
      </c>
      <c r="E8" s="491" t="s">
        <v>683</v>
      </c>
    </row>
    <row r="9" spans="1:5" ht="23.25" customHeight="1">
      <c r="A9" s="495" t="s">
        <v>684</v>
      </c>
      <c r="B9" s="71">
        <v>2423</v>
      </c>
      <c r="C9" s="71">
        <v>1499</v>
      </c>
      <c r="D9" s="71">
        <f t="shared" ref="D9:D22" si="0">SUM(B9:C9)</f>
        <v>3922</v>
      </c>
      <c r="E9" s="492" t="s">
        <v>684</v>
      </c>
    </row>
    <row r="10" spans="1:5" ht="23.25" customHeight="1">
      <c r="A10" s="495" t="s">
        <v>685</v>
      </c>
      <c r="B10" s="71">
        <v>2219</v>
      </c>
      <c r="C10" s="71">
        <v>1416</v>
      </c>
      <c r="D10" s="71">
        <f t="shared" si="0"/>
        <v>3635</v>
      </c>
      <c r="E10" s="492" t="s">
        <v>685</v>
      </c>
    </row>
    <row r="11" spans="1:5" ht="23.25" customHeight="1">
      <c r="A11" s="495" t="s">
        <v>686</v>
      </c>
      <c r="B11" s="71">
        <v>1847</v>
      </c>
      <c r="C11" s="71">
        <v>1090</v>
      </c>
      <c r="D11" s="71">
        <f t="shared" si="0"/>
        <v>2937</v>
      </c>
      <c r="E11" s="492" t="s">
        <v>686</v>
      </c>
    </row>
    <row r="12" spans="1:5" ht="23.25" customHeight="1">
      <c r="A12" s="495" t="s">
        <v>687</v>
      </c>
      <c r="B12" s="71">
        <v>1443</v>
      </c>
      <c r="C12" s="71">
        <v>864</v>
      </c>
      <c r="D12" s="71">
        <f t="shared" si="0"/>
        <v>2307</v>
      </c>
      <c r="E12" s="492" t="s">
        <v>687</v>
      </c>
    </row>
    <row r="13" spans="1:5" ht="23.25" customHeight="1">
      <c r="A13" s="495" t="s">
        <v>688</v>
      </c>
      <c r="B13" s="71">
        <v>1178</v>
      </c>
      <c r="C13" s="71">
        <v>653</v>
      </c>
      <c r="D13" s="71">
        <f t="shared" si="0"/>
        <v>1831</v>
      </c>
      <c r="E13" s="492" t="s">
        <v>688</v>
      </c>
    </row>
    <row r="14" spans="1:5" ht="23.25" customHeight="1">
      <c r="A14" s="495" t="s">
        <v>689</v>
      </c>
      <c r="B14" s="71">
        <v>984</v>
      </c>
      <c r="C14" s="71">
        <v>430</v>
      </c>
      <c r="D14" s="71">
        <f t="shared" si="0"/>
        <v>1414</v>
      </c>
      <c r="E14" s="492" t="s">
        <v>689</v>
      </c>
    </row>
    <row r="15" spans="1:5" ht="23.25" customHeight="1">
      <c r="A15" s="495" t="s">
        <v>690</v>
      </c>
      <c r="B15" s="71">
        <v>1067</v>
      </c>
      <c r="C15" s="71">
        <v>419</v>
      </c>
      <c r="D15" s="71">
        <f t="shared" si="0"/>
        <v>1486</v>
      </c>
      <c r="E15" s="492" t="s">
        <v>690</v>
      </c>
    </row>
    <row r="16" spans="1:5" ht="23.25" customHeight="1">
      <c r="A16" s="495" t="s">
        <v>691</v>
      </c>
      <c r="B16" s="71">
        <v>876</v>
      </c>
      <c r="C16" s="71">
        <v>260</v>
      </c>
      <c r="D16" s="71">
        <f t="shared" si="0"/>
        <v>1136</v>
      </c>
      <c r="E16" s="492" t="s">
        <v>691</v>
      </c>
    </row>
    <row r="17" spans="1:5" ht="23.25" customHeight="1">
      <c r="A17" s="495" t="s">
        <v>692</v>
      </c>
      <c r="B17" s="71">
        <v>755</v>
      </c>
      <c r="C17" s="71">
        <v>223</v>
      </c>
      <c r="D17" s="71">
        <f t="shared" si="0"/>
        <v>978</v>
      </c>
      <c r="E17" s="492" t="s">
        <v>692</v>
      </c>
    </row>
    <row r="18" spans="1:5" ht="23.25" customHeight="1">
      <c r="A18" s="495" t="s">
        <v>693</v>
      </c>
      <c r="B18" s="71">
        <v>531</v>
      </c>
      <c r="C18" s="71">
        <v>159</v>
      </c>
      <c r="D18" s="71">
        <f t="shared" si="0"/>
        <v>690</v>
      </c>
      <c r="E18" s="492" t="s">
        <v>693</v>
      </c>
    </row>
    <row r="19" spans="1:5" ht="23.25" customHeight="1">
      <c r="A19" s="495" t="s">
        <v>694</v>
      </c>
      <c r="B19" s="71">
        <v>368</v>
      </c>
      <c r="C19" s="71">
        <v>113</v>
      </c>
      <c r="D19" s="71">
        <f t="shared" si="0"/>
        <v>481</v>
      </c>
      <c r="E19" s="492" t="s">
        <v>694</v>
      </c>
    </row>
    <row r="20" spans="1:5" ht="23.25" customHeight="1">
      <c r="A20" s="495" t="s">
        <v>695</v>
      </c>
      <c r="B20" s="71">
        <v>351</v>
      </c>
      <c r="C20" s="71">
        <v>179</v>
      </c>
      <c r="D20" s="71">
        <f t="shared" si="0"/>
        <v>530</v>
      </c>
      <c r="E20" s="492" t="s">
        <v>695</v>
      </c>
    </row>
    <row r="21" spans="1:5" ht="23.25" customHeight="1">
      <c r="A21" s="495" t="s">
        <v>696</v>
      </c>
      <c r="B21" s="71">
        <v>223</v>
      </c>
      <c r="C21" s="71">
        <v>149</v>
      </c>
      <c r="D21" s="71">
        <f t="shared" si="0"/>
        <v>372</v>
      </c>
      <c r="E21" s="492" t="s">
        <v>696</v>
      </c>
    </row>
    <row r="22" spans="1:5" ht="23.25" customHeight="1" thickBot="1">
      <c r="A22" s="496" t="s">
        <v>163</v>
      </c>
      <c r="B22" s="109">
        <v>359</v>
      </c>
      <c r="C22" s="109">
        <v>403</v>
      </c>
      <c r="D22" s="109">
        <f t="shared" si="0"/>
        <v>762</v>
      </c>
      <c r="E22" s="493" t="s">
        <v>709</v>
      </c>
    </row>
    <row r="23" spans="1:5" ht="23.25" customHeight="1" thickTop="1" thickBot="1">
      <c r="A23" s="497" t="s">
        <v>0</v>
      </c>
      <c r="B23" s="419">
        <f>SUM(B8:B22)</f>
        <v>15873</v>
      </c>
      <c r="C23" s="419">
        <f t="shared" ref="C23:D23" si="1">SUM(C8:C22)</f>
        <v>8721</v>
      </c>
      <c r="D23" s="419">
        <f t="shared" si="1"/>
        <v>24594</v>
      </c>
      <c r="E23" s="490" t="s">
        <v>329</v>
      </c>
    </row>
    <row r="24" spans="1:5" ht="13.5" thickTop="1"/>
  </sheetData>
  <mergeCells count="5">
    <mergeCell ref="A2:E3"/>
    <mergeCell ref="D5:E5"/>
    <mergeCell ref="A6:A7"/>
    <mergeCell ref="E6:E7"/>
    <mergeCell ref="A4:E4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65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rightToLeft="1" view="pageBreakPreview" zoomScaleNormal="100" zoomScaleSheetLayoutView="100" workbookViewId="0">
      <selection activeCell="L18" sqref="L18"/>
    </sheetView>
  </sheetViews>
  <sheetFormatPr defaultRowHeight="12.75"/>
  <cols>
    <col min="1" max="1" width="11.85546875" customWidth="1"/>
    <col min="2" max="2" width="11.5703125" customWidth="1"/>
    <col min="4" max="4" width="11.5703125" customWidth="1"/>
    <col min="6" max="6" width="11" customWidth="1"/>
    <col min="7" max="7" width="10.5703125" customWidth="1"/>
    <col min="8" max="8" width="15.140625" customWidth="1"/>
  </cols>
  <sheetData>
    <row r="1" spans="1:8" ht="12.75" customHeight="1">
      <c r="A1" s="759" t="s">
        <v>706</v>
      </c>
      <c r="B1" s="759"/>
      <c r="C1" s="759"/>
      <c r="D1" s="759"/>
      <c r="E1" s="759"/>
      <c r="F1" s="759"/>
      <c r="G1" s="759"/>
      <c r="H1" s="759"/>
    </row>
    <row r="2" spans="1:8" ht="25.5" customHeight="1">
      <c r="A2" s="759"/>
      <c r="B2" s="759"/>
      <c r="C2" s="759"/>
      <c r="D2" s="759"/>
      <c r="E2" s="759"/>
      <c r="F2" s="759"/>
      <c r="G2" s="759"/>
      <c r="H2" s="759"/>
    </row>
    <row r="3" spans="1:8" ht="32.25" customHeight="1">
      <c r="A3" s="607" t="s">
        <v>829</v>
      </c>
      <c r="B3" s="607"/>
      <c r="C3" s="607"/>
      <c r="D3" s="607"/>
      <c r="E3" s="607"/>
      <c r="F3" s="607"/>
      <c r="G3" s="607"/>
      <c r="H3" s="607"/>
    </row>
    <row r="4" spans="1:8" ht="18.75" thickBot="1">
      <c r="A4" s="432" t="s">
        <v>697</v>
      </c>
      <c r="B4" s="321"/>
      <c r="C4" s="321"/>
      <c r="E4" s="432"/>
      <c r="H4" s="432" t="s">
        <v>698</v>
      </c>
    </row>
    <row r="5" spans="1:8" ht="18.75" customHeight="1" thickTop="1">
      <c r="A5" s="537" t="s">
        <v>682</v>
      </c>
      <c r="B5" s="842" t="s">
        <v>827</v>
      </c>
      <c r="C5" s="842"/>
      <c r="D5" s="842"/>
      <c r="E5" s="843" t="s">
        <v>828</v>
      </c>
      <c r="F5" s="842"/>
      <c r="G5" s="842"/>
      <c r="H5" s="729" t="s">
        <v>313</v>
      </c>
    </row>
    <row r="6" spans="1:8" ht="28.5" customHeight="1">
      <c r="A6" s="538"/>
      <c r="B6" s="413" t="s">
        <v>9</v>
      </c>
      <c r="C6" s="413" t="s">
        <v>10</v>
      </c>
      <c r="D6" s="441" t="s">
        <v>11</v>
      </c>
      <c r="E6" s="89" t="s">
        <v>9</v>
      </c>
      <c r="F6" s="438" t="s">
        <v>10</v>
      </c>
      <c r="G6" s="438" t="s">
        <v>11</v>
      </c>
      <c r="H6" s="730"/>
    </row>
    <row r="7" spans="1:8" ht="25.5" customHeight="1" thickBot="1">
      <c r="A7" s="539"/>
      <c r="B7" s="427" t="s">
        <v>347</v>
      </c>
      <c r="C7" s="427" t="s">
        <v>348</v>
      </c>
      <c r="D7" s="498" t="s">
        <v>393</v>
      </c>
      <c r="E7" s="471" t="s">
        <v>347</v>
      </c>
      <c r="F7" s="427" t="s">
        <v>348</v>
      </c>
      <c r="G7" s="427" t="s">
        <v>393</v>
      </c>
      <c r="H7" s="731"/>
    </row>
    <row r="8" spans="1:8" ht="28.5" thickTop="1">
      <c r="A8" s="414" t="s">
        <v>39</v>
      </c>
      <c r="B8" s="71">
        <v>6</v>
      </c>
      <c r="C8" s="71">
        <v>1</v>
      </c>
      <c r="D8" s="73">
        <f t="shared" ref="D8:D21" si="0">SUM(B8:C8)</f>
        <v>7</v>
      </c>
      <c r="E8" s="472">
        <v>0</v>
      </c>
      <c r="F8" s="71">
        <v>7</v>
      </c>
      <c r="G8" s="71">
        <f>SUM(E8:F8)</f>
        <v>7</v>
      </c>
      <c r="H8" s="305" t="s">
        <v>315</v>
      </c>
    </row>
    <row r="9" spans="1:8" ht="27.75">
      <c r="A9" s="414" t="s">
        <v>29</v>
      </c>
      <c r="B9" s="71">
        <v>0</v>
      </c>
      <c r="C9" s="71">
        <v>0</v>
      </c>
      <c r="D9" s="71">
        <f t="shared" si="0"/>
        <v>0</v>
      </c>
      <c r="E9" s="472">
        <v>0</v>
      </c>
      <c r="F9" s="71">
        <v>0</v>
      </c>
      <c r="G9" s="71">
        <f t="shared" ref="G9:G21" si="1">SUM(E9:F9)</f>
        <v>0</v>
      </c>
      <c r="H9" s="305" t="s">
        <v>316</v>
      </c>
    </row>
    <row r="10" spans="1:8" ht="27.75">
      <c r="A10" s="414" t="s">
        <v>40</v>
      </c>
      <c r="B10" s="71">
        <v>56</v>
      </c>
      <c r="C10" s="71">
        <v>20</v>
      </c>
      <c r="D10" s="71">
        <f t="shared" si="0"/>
        <v>76</v>
      </c>
      <c r="E10" s="472">
        <v>11</v>
      </c>
      <c r="F10" s="71">
        <v>65</v>
      </c>
      <c r="G10" s="71">
        <f t="shared" si="1"/>
        <v>76</v>
      </c>
      <c r="H10" s="305" t="s">
        <v>317</v>
      </c>
    </row>
    <row r="11" spans="1:8" ht="27.75">
      <c r="A11" s="414" t="s">
        <v>30</v>
      </c>
      <c r="B11" s="71">
        <v>342</v>
      </c>
      <c r="C11" s="71">
        <v>118</v>
      </c>
      <c r="D11" s="71">
        <f t="shared" si="0"/>
        <v>460</v>
      </c>
      <c r="E11" s="472">
        <v>91</v>
      </c>
      <c r="F11" s="71">
        <v>369</v>
      </c>
      <c r="G11" s="71">
        <f t="shared" si="1"/>
        <v>460</v>
      </c>
      <c r="H11" s="305" t="s">
        <v>318</v>
      </c>
    </row>
    <row r="12" spans="1:8" ht="27.75">
      <c r="A12" s="414" t="s">
        <v>41</v>
      </c>
      <c r="B12" s="71">
        <v>1</v>
      </c>
      <c r="C12" s="71">
        <v>0</v>
      </c>
      <c r="D12" s="71">
        <f t="shared" si="0"/>
        <v>1</v>
      </c>
      <c r="E12" s="472">
        <v>0</v>
      </c>
      <c r="F12" s="71">
        <v>1</v>
      </c>
      <c r="G12" s="71">
        <f t="shared" si="1"/>
        <v>1</v>
      </c>
      <c r="H12" s="305" t="s">
        <v>319</v>
      </c>
    </row>
    <row r="13" spans="1:8" ht="27.75">
      <c r="A13" s="414" t="s">
        <v>31</v>
      </c>
      <c r="B13" s="71">
        <v>120</v>
      </c>
      <c r="C13" s="71">
        <v>63</v>
      </c>
      <c r="D13" s="71">
        <f t="shared" si="0"/>
        <v>183</v>
      </c>
      <c r="E13" s="472">
        <v>57</v>
      </c>
      <c r="F13" s="71">
        <v>126</v>
      </c>
      <c r="G13" s="71">
        <f t="shared" si="1"/>
        <v>183</v>
      </c>
      <c r="H13" s="305" t="s">
        <v>320</v>
      </c>
    </row>
    <row r="14" spans="1:8" ht="27.75">
      <c r="A14" s="414" t="s">
        <v>32</v>
      </c>
      <c r="B14" s="71">
        <v>356</v>
      </c>
      <c r="C14" s="71">
        <v>199</v>
      </c>
      <c r="D14" s="71">
        <f t="shared" si="0"/>
        <v>555</v>
      </c>
      <c r="E14" s="472">
        <v>143</v>
      </c>
      <c r="F14" s="71">
        <v>412</v>
      </c>
      <c r="G14" s="71">
        <f t="shared" si="1"/>
        <v>555</v>
      </c>
      <c r="H14" s="305" t="s">
        <v>321</v>
      </c>
    </row>
    <row r="15" spans="1:8" ht="27.75">
      <c r="A15" s="414" t="s">
        <v>33</v>
      </c>
      <c r="B15" s="71">
        <v>257</v>
      </c>
      <c r="C15" s="71">
        <v>125</v>
      </c>
      <c r="D15" s="71">
        <f t="shared" si="0"/>
        <v>382</v>
      </c>
      <c r="E15" s="472">
        <v>105</v>
      </c>
      <c r="F15" s="71">
        <v>277</v>
      </c>
      <c r="G15" s="71">
        <f t="shared" si="1"/>
        <v>382</v>
      </c>
      <c r="H15" s="305" t="s">
        <v>322</v>
      </c>
    </row>
    <row r="16" spans="1:8" ht="34.5" customHeight="1">
      <c r="A16" s="103" t="s">
        <v>21</v>
      </c>
      <c r="B16" s="71">
        <v>245</v>
      </c>
      <c r="C16" s="71">
        <v>121</v>
      </c>
      <c r="D16" s="71">
        <f t="shared" si="0"/>
        <v>366</v>
      </c>
      <c r="E16" s="472">
        <v>115</v>
      </c>
      <c r="F16" s="71">
        <v>251</v>
      </c>
      <c r="G16" s="71">
        <f t="shared" si="1"/>
        <v>366</v>
      </c>
      <c r="H16" s="305" t="s">
        <v>323</v>
      </c>
    </row>
    <row r="17" spans="1:8" ht="33" customHeight="1">
      <c r="A17" s="414" t="s">
        <v>22</v>
      </c>
      <c r="B17" s="71">
        <v>244</v>
      </c>
      <c r="C17" s="71">
        <v>174</v>
      </c>
      <c r="D17" s="71">
        <f t="shared" si="0"/>
        <v>418</v>
      </c>
      <c r="E17" s="472">
        <v>113</v>
      </c>
      <c r="F17" s="71">
        <v>305</v>
      </c>
      <c r="G17" s="71">
        <f t="shared" si="1"/>
        <v>418</v>
      </c>
      <c r="H17" s="305" t="s">
        <v>324</v>
      </c>
    </row>
    <row r="18" spans="1:8" ht="27.75">
      <c r="A18" s="414" t="s">
        <v>34</v>
      </c>
      <c r="B18" s="71">
        <v>742</v>
      </c>
      <c r="C18" s="71">
        <v>362</v>
      </c>
      <c r="D18" s="71">
        <f t="shared" si="0"/>
        <v>1104</v>
      </c>
      <c r="E18" s="472">
        <v>267</v>
      </c>
      <c r="F18" s="71">
        <v>837</v>
      </c>
      <c r="G18" s="71">
        <f t="shared" si="1"/>
        <v>1104</v>
      </c>
      <c r="H18" s="305" t="s">
        <v>325</v>
      </c>
    </row>
    <row r="19" spans="1:8" ht="27.75">
      <c r="A19" s="414" t="s">
        <v>35</v>
      </c>
      <c r="B19" s="71">
        <v>14</v>
      </c>
      <c r="C19" s="71">
        <v>9</v>
      </c>
      <c r="D19" s="71">
        <f t="shared" si="0"/>
        <v>23</v>
      </c>
      <c r="E19" s="472">
        <v>4</v>
      </c>
      <c r="F19" s="71">
        <v>19</v>
      </c>
      <c r="G19" s="71">
        <f t="shared" si="1"/>
        <v>23</v>
      </c>
      <c r="H19" s="305" t="s">
        <v>326</v>
      </c>
    </row>
    <row r="20" spans="1:8" ht="27.75">
      <c r="A20" s="414" t="s">
        <v>36</v>
      </c>
      <c r="B20" s="71">
        <v>153</v>
      </c>
      <c r="C20" s="71">
        <v>67</v>
      </c>
      <c r="D20" s="71">
        <f t="shared" si="0"/>
        <v>220</v>
      </c>
      <c r="E20" s="472">
        <v>55</v>
      </c>
      <c r="F20" s="71">
        <v>165</v>
      </c>
      <c r="G20" s="71">
        <f t="shared" si="1"/>
        <v>220</v>
      </c>
      <c r="H20" s="252" t="s">
        <v>327</v>
      </c>
    </row>
    <row r="21" spans="1:8" ht="28.5" thickBot="1">
      <c r="A21" s="417" t="s">
        <v>37</v>
      </c>
      <c r="B21" s="109">
        <v>579</v>
      </c>
      <c r="C21" s="109">
        <v>253</v>
      </c>
      <c r="D21" s="109">
        <f t="shared" si="0"/>
        <v>832</v>
      </c>
      <c r="E21" s="473">
        <v>222</v>
      </c>
      <c r="F21" s="109">
        <v>610</v>
      </c>
      <c r="G21" s="109">
        <f t="shared" si="1"/>
        <v>832</v>
      </c>
      <c r="H21" s="339" t="s">
        <v>328</v>
      </c>
    </row>
    <row r="22" spans="1:8" ht="29.25" thickTop="1" thickBot="1">
      <c r="A22" s="418" t="s">
        <v>0</v>
      </c>
      <c r="B22" s="419">
        <f t="shared" ref="B22:G22" si="2">SUM(B8:B21)</f>
        <v>3115</v>
      </c>
      <c r="C22" s="419">
        <f t="shared" si="2"/>
        <v>1512</v>
      </c>
      <c r="D22" s="419">
        <f t="shared" si="2"/>
        <v>4627</v>
      </c>
      <c r="E22" s="474">
        <f t="shared" si="2"/>
        <v>1183</v>
      </c>
      <c r="F22" s="444">
        <f t="shared" si="2"/>
        <v>3444</v>
      </c>
      <c r="G22" s="444">
        <f t="shared" si="2"/>
        <v>4627</v>
      </c>
      <c r="H22" s="340" t="s">
        <v>329</v>
      </c>
    </row>
    <row r="23" spans="1:8" ht="13.5" thickTop="1"/>
  </sheetData>
  <mergeCells count="6">
    <mergeCell ref="H5:H7"/>
    <mergeCell ref="A1:H2"/>
    <mergeCell ref="A5:A7"/>
    <mergeCell ref="B5:D5"/>
    <mergeCell ref="E5:G5"/>
    <mergeCell ref="A3:H3"/>
  </mergeCells>
  <printOptions horizontalCentered="1"/>
  <pageMargins left="0.7" right="0.7" top="0.75" bottom="0.75" header="0.3" footer="0.3"/>
  <pageSetup paperSize="9" scale="95" orientation="portrait" verticalDpi="4294967293" r:id="rId1"/>
  <headerFooter>
    <oddFooter>&amp;C&amp;12 66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rightToLeft="1" view="pageBreakPreview" zoomScaleNormal="100" zoomScaleSheetLayoutView="100" workbookViewId="0">
      <selection activeCell="L18" sqref="L18"/>
    </sheetView>
  </sheetViews>
  <sheetFormatPr defaultRowHeight="12.75"/>
  <cols>
    <col min="1" max="1" width="24.42578125" customWidth="1"/>
    <col min="2" max="2" width="11.140625" customWidth="1"/>
    <col min="3" max="3" width="12" customWidth="1"/>
    <col min="4" max="4" width="13.42578125" customWidth="1"/>
    <col min="5" max="5" width="27.5703125" customWidth="1"/>
  </cols>
  <sheetData>
    <row r="1" spans="1:5">
      <c r="A1" s="759" t="s">
        <v>799</v>
      </c>
      <c r="B1" s="759"/>
      <c r="C1" s="759"/>
      <c r="D1" s="759"/>
      <c r="E1" s="759"/>
    </row>
    <row r="2" spans="1:5" ht="20.25" customHeight="1">
      <c r="A2" s="759"/>
      <c r="B2" s="759"/>
      <c r="C2" s="759"/>
      <c r="D2" s="759"/>
      <c r="E2" s="759"/>
    </row>
    <row r="3" spans="1:5" ht="34.5" customHeight="1">
      <c r="A3" s="607" t="s">
        <v>831</v>
      </c>
      <c r="B3" s="607"/>
      <c r="C3" s="607"/>
      <c r="D3" s="607"/>
      <c r="E3" s="607"/>
    </row>
    <row r="4" spans="1:5" ht="18.75" thickBot="1">
      <c r="A4" s="432" t="s">
        <v>704</v>
      </c>
      <c r="B4" s="321"/>
      <c r="C4" s="321"/>
      <c r="D4" s="630" t="s">
        <v>705</v>
      </c>
      <c r="E4" s="630"/>
    </row>
    <row r="5" spans="1:5" ht="21.75" customHeight="1" thickTop="1">
      <c r="A5" s="844" t="s">
        <v>699</v>
      </c>
      <c r="B5" s="412" t="s">
        <v>9</v>
      </c>
      <c r="C5" s="412" t="s">
        <v>10</v>
      </c>
      <c r="D5" s="416" t="s">
        <v>11</v>
      </c>
      <c r="E5" s="729" t="s">
        <v>700</v>
      </c>
    </row>
    <row r="6" spans="1:5" ht="19.5" customHeight="1" thickBot="1">
      <c r="A6" s="845"/>
      <c r="B6" s="427" t="s">
        <v>347</v>
      </c>
      <c r="C6" s="427" t="s">
        <v>348</v>
      </c>
      <c r="D6" s="420" t="s">
        <v>393</v>
      </c>
      <c r="E6" s="731"/>
    </row>
    <row r="7" spans="1:5" ht="21" customHeight="1" thickTop="1">
      <c r="A7" s="415" t="s">
        <v>726</v>
      </c>
      <c r="B7" s="107">
        <v>13</v>
      </c>
      <c r="C7" s="107">
        <v>10</v>
      </c>
      <c r="D7" s="107">
        <f>SUM(B7:C7)</f>
        <v>23</v>
      </c>
      <c r="E7" s="305" t="s">
        <v>762</v>
      </c>
    </row>
    <row r="8" spans="1:5" ht="21" customHeight="1">
      <c r="A8" s="414" t="s">
        <v>727</v>
      </c>
      <c r="B8" s="71">
        <v>4</v>
      </c>
      <c r="C8" s="71">
        <v>0</v>
      </c>
      <c r="D8" s="71">
        <f t="shared" ref="D8:D41" si="0">SUM(B8:C8)</f>
        <v>4</v>
      </c>
      <c r="E8" s="305" t="s">
        <v>761</v>
      </c>
    </row>
    <row r="9" spans="1:5" ht="21" customHeight="1">
      <c r="A9" s="414" t="s">
        <v>763</v>
      </c>
      <c r="B9" s="71">
        <v>13</v>
      </c>
      <c r="C9" s="71">
        <v>24</v>
      </c>
      <c r="D9" s="71">
        <f t="shared" si="0"/>
        <v>37</v>
      </c>
      <c r="E9" s="305" t="s">
        <v>764</v>
      </c>
    </row>
    <row r="10" spans="1:5" ht="22.5" customHeight="1">
      <c r="A10" s="414" t="s">
        <v>728</v>
      </c>
      <c r="B10" s="71">
        <v>181</v>
      </c>
      <c r="C10" s="71">
        <v>995</v>
      </c>
      <c r="D10" s="71">
        <f t="shared" si="0"/>
        <v>1176</v>
      </c>
      <c r="E10" s="305" t="s">
        <v>765</v>
      </c>
    </row>
    <row r="11" spans="1:5" ht="21" customHeight="1">
      <c r="A11" s="414" t="s">
        <v>729</v>
      </c>
      <c r="B11" s="71">
        <v>11</v>
      </c>
      <c r="C11" s="71">
        <v>54</v>
      </c>
      <c r="D11" s="71">
        <f t="shared" si="0"/>
        <v>65</v>
      </c>
      <c r="E11" s="305" t="s">
        <v>796</v>
      </c>
    </row>
    <row r="12" spans="1:5" ht="20.25" customHeight="1">
      <c r="A12" s="414" t="s">
        <v>730</v>
      </c>
      <c r="B12" s="71">
        <v>12</v>
      </c>
      <c r="C12" s="71">
        <v>18</v>
      </c>
      <c r="D12" s="71">
        <f t="shared" si="0"/>
        <v>30</v>
      </c>
      <c r="E12" s="305" t="s">
        <v>766</v>
      </c>
    </row>
    <row r="13" spans="1:5" ht="21" customHeight="1">
      <c r="A13" s="414" t="s">
        <v>731</v>
      </c>
      <c r="B13" s="71">
        <v>21</v>
      </c>
      <c r="C13" s="71">
        <v>108</v>
      </c>
      <c r="D13" s="71">
        <f t="shared" si="0"/>
        <v>129</v>
      </c>
      <c r="E13" s="305" t="s">
        <v>767</v>
      </c>
    </row>
    <row r="14" spans="1:5" ht="18.75" customHeight="1">
      <c r="A14" s="414" t="s">
        <v>732</v>
      </c>
      <c r="B14" s="71">
        <v>14</v>
      </c>
      <c r="C14" s="71">
        <v>22</v>
      </c>
      <c r="D14" s="71">
        <f t="shared" si="0"/>
        <v>36</v>
      </c>
      <c r="E14" s="305" t="s">
        <v>768</v>
      </c>
    </row>
    <row r="15" spans="1:5" ht="20.25" customHeight="1">
      <c r="A15" s="414" t="s">
        <v>733</v>
      </c>
      <c r="B15" s="71">
        <v>2</v>
      </c>
      <c r="C15" s="71">
        <v>16</v>
      </c>
      <c r="D15" s="71">
        <f t="shared" si="0"/>
        <v>18</v>
      </c>
      <c r="E15" s="305" t="s">
        <v>769</v>
      </c>
    </row>
    <row r="16" spans="1:5" ht="18" customHeight="1">
      <c r="A16" s="103" t="s">
        <v>734</v>
      </c>
      <c r="B16" s="71">
        <v>7</v>
      </c>
      <c r="C16" s="71">
        <v>16</v>
      </c>
      <c r="D16" s="71">
        <f t="shared" si="0"/>
        <v>23</v>
      </c>
      <c r="E16" s="305" t="s">
        <v>470</v>
      </c>
    </row>
    <row r="17" spans="1:5" ht="18.75" customHeight="1">
      <c r="A17" s="414" t="s">
        <v>735</v>
      </c>
      <c r="B17" s="71">
        <v>7</v>
      </c>
      <c r="C17" s="71">
        <v>15</v>
      </c>
      <c r="D17" s="71">
        <f t="shared" si="0"/>
        <v>22</v>
      </c>
      <c r="E17" s="305" t="s">
        <v>770</v>
      </c>
    </row>
    <row r="18" spans="1:5" ht="24" customHeight="1">
      <c r="A18" s="414" t="s">
        <v>736</v>
      </c>
      <c r="B18" s="71">
        <v>3</v>
      </c>
      <c r="C18" s="71">
        <v>2</v>
      </c>
      <c r="D18" s="71">
        <f t="shared" si="0"/>
        <v>5</v>
      </c>
      <c r="E18" s="305" t="s">
        <v>771</v>
      </c>
    </row>
    <row r="19" spans="1:5" ht="20.25" customHeight="1">
      <c r="A19" s="414" t="s">
        <v>737</v>
      </c>
      <c r="B19" s="71">
        <v>0</v>
      </c>
      <c r="C19" s="71">
        <v>8</v>
      </c>
      <c r="D19" s="71">
        <f t="shared" si="0"/>
        <v>8</v>
      </c>
      <c r="E19" s="305" t="s">
        <v>772</v>
      </c>
    </row>
    <row r="20" spans="1:5" ht="19.5" customHeight="1">
      <c r="A20" s="414" t="s">
        <v>738</v>
      </c>
      <c r="B20" s="71">
        <v>2</v>
      </c>
      <c r="C20" s="71">
        <v>8</v>
      </c>
      <c r="D20" s="71">
        <f t="shared" si="0"/>
        <v>10</v>
      </c>
      <c r="E20" s="305" t="s">
        <v>773</v>
      </c>
    </row>
    <row r="21" spans="1:5" ht="21.75" customHeight="1">
      <c r="A21" s="414" t="s">
        <v>739</v>
      </c>
      <c r="B21" s="71">
        <v>1</v>
      </c>
      <c r="C21" s="71">
        <v>0</v>
      </c>
      <c r="D21" s="71">
        <f t="shared" si="0"/>
        <v>1</v>
      </c>
      <c r="E21" s="305" t="s">
        <v>774</v>
      </c>
    </row>
    <row r="22" spans="1:5" ht="20.25" customHeight="1">
      <c r="A22" s="414" t="s">
        <v>740</v>
      </c>
      <c r="B22" s="71">
        <v>0</v>
      </c>
      <c r="C22" s="71">
        <v>3</v>
      </c>
      <c r="D22" s="71">
        <f t="shared" si="0"/>
        <v>3</v>
      </c>
      <c r="E22" s="305" t="s">
        <v>775</v>
      </c>
    </row>
    <row r="23" spans="1:5" ht="18" customHeight="1">
      <c r="A23" s="414" t="s">
        <v>741</v>
      </c>
      <c r="B23" s="71">
        <v>1</v>
      </c>
      <c r="C23" s="71">
        <v>1</v>
      </c>
      <c r="D23" s="71">
        <f t="shared" si="0"/>
        <v>2</v>
      </c>
      <c r="E23" s="305" t="s">
        <v>776</v>
      </c>
    </row>
    <row r="24" spans="1:5" ht="20.25" customHeight="1">
      <c r="A24" s="414" t="s">
        <v>742</v>
      </c>
      <c r="B24" s="71">
        <v>3</v>
      </c>
      <c r="C24" s="71">
        <v>0</v>
      </c>
      <c r="D24" s="71">
        <f t="shared" si="0"/>
        <v>3</v>
      </c>
      <c r="E24" s="305" t="s">
        <v>777</v>
      </c>
    </row>
    <row r="25" spans="1:5" ht="21" customHeight="1">
      <c r="A25" s="414" t="s">
        <v>743</v>
      </c>
      <c r="B25" s="71">
        <v>2</v>
      </c>
      <c r="C25" s="71">
        <v>1</v>
      </c>
      <c r="D25" s="71">
        <f t="shared" si="0"/>
        <v>3</v>
      </c>
      <c r="E25" s="305" t="s">
        <v>778</v>
      </c>
    </row>
    <row r="26" spans="1:5" ht="18.75" customHeight="1">
      <c r="A26" s="414" t="s">
        <v>744</v>
      </c>
      <c r="B26" s="71">
        <v>5</v>
      </c>
      <c r="C26" s="71">
        <v>5</v>
      </c>
      <c r="D26" s="71">
        <f t="shared" si="0"/>
        <v>10</v>
      </c>
      <c r="E26" s="305" t="s">
        <v>779</v>
      </c>
    </row>
    <row r="27" spans="1:5" ht="21" customHeight="1">
      <c r="A27" s="414" t="s">
        <v>745</v>
      </c>
      <c r="B27" s="71">
        <v>0</v>
      </c>
      <c r="C27" s="71">
        <v>4</v>
      </c>
      <c r="D27" s="71">
        <f t="shared" si="0"/>
        <v>4</v>
      </c>
      <c r="E27" s="305" t="s">
        <v>780</v>
      </c>
    </row>
    <row r="28" spans="1:5" ht="18.75" customHeight="1">
      <c r="A28" s="414" t="s">
        <v>746</v>
      </c>
      <c r="B28" s="71">
        <v>1</v>
      </c>
      <c r="C28" s="71">
        <v>2</v>
      </c>
      <c r="D28" s="71">
        <f t="shared" si="0"/>
        <v>3</v>
      </c>
      <c r="E28" s="305" t="s">
        <v>781</v>
      </c>
    </row>
    <row r="29" spans="1:5" ht="24" customHeight="1">
      <c r="A29" s="414" t="s">
        <v>747</v>
      </c>
      <c r="B29" s="71">
        <v>10</v>
      </c>
      <c r="C29" s="71">
        <v>20</v>
      </c>
      <c r="D29" s="71">
        <f t="shared" si="0"/>
        <v>30</v>
      </c>
      <c r="E29" s="305" t="s">
        <v>782</v>
      </c>
    </row>
    <row r="30" spans="1:5" ht="24" customHeight="1">
      <c r="A30" s="414" t="s">
        <v>748</v>
      </c>
      <c r="B30" s="71">
        <v>0</v>
      </c>
      <c r="C30" s="71">
        <v>1</v>
      </c>
      <c r="D30" s="71">
        <f t="shared" si="0"/>
        <v>1</v>
      </c>
      <c r="E30" s="305" t="s">
        <v>783</v>
      </c>
    </row>
    <row r="31" spans="1:5" ht="24" customHeight="1">
      <c r="A31" s="414" t="s">
        <v>749</v>
      </c>
      <c r="B31" s="71">
        <v>2</v>
      </c>
      <c r="C31" s="71">
        <v>8</v>
      </c>
      <c r="D31" s="71">
        <f t="shared" si="0"/>
        <v>10</v>
      </c>
      <c r="E31" s="305" t="s">
        <v>784</v>
      </c>
    </row>
    <row r="32" spans="1:5" ht="24" customHeight="1">
      <c r="A32" s="414" t="s">
        <v>750</v>
      </c>
      <c r="B32" s="71">
        <v>0</v>
      </c>
      <c r="C32" s="71">
        <v>2</v>
      </c>
      <c r="D32" s="71">
        <f t="shared" si="0"/>
        <v>2</v>
      </c>
      <c r="E32" s="305" t="s">
        <v>785</v>
      </c>
    </row>
    <row r="33" spans="1:5" ht="24" customHeight="1">
      <c r="A33" s="414" t="s">
        <v>751</v>
      </c>
      <c r="B33" s="71">
        <v>1</v>
      </c>
      <c r="C33" s="71">
        <v>2</v>
      </c>
      <c r="D33" s="71">
        <f t="shared" si="0"/>
        <v>3</v>
      </c>
      <c r="E33" s="305" t="s">
        <v>786</v>
      </c>
    </row>
    <row r="34" spans="1:5" ht="24" customHeight="1">
      <c r="A34" s="414" t="s">
        <v>752</v>
      </c>
      <c r="B34" s="71">
        <v>11</v>
      </c>
      <c r="C34" s="71">
        <v>35</v>
      </c>
      <c r="D34" s="71">
        <f t="shared" si="0"/>
        <v>46</v>
      </c>
      <c r="E34" s="305" t="s">
        <v>787</v>
      </c>
    </row>
    <row r="35" spans="1:5" ht="22.5" customHeight="1">
      <c r="A35" s="414" t="s">
        <v>753</v>
      </c>
      <c r="B35" s="71">
        <v>1</v>
      </c>
      <c r="C35" s="71">
        <v>25</v>
      </c>
      <c r="D35" s="71">
        <f t="shared" si="0"/>
        <v>26</v>
      </c>
      <c r="E35" s="305" t="s">
        <v>788</v>
      </c>
    </row>
    <row r="36" spans="1:5" ht="21" customHeight="1">
      <c r="A36" s="414" t="s">
        <v>754</v>
      </c>
      <c r="B36" s="71">
        <v>6</v>
      </c>
      <c r="C36" s="71">
        <v>7</v>
      </c>
      <c r="D36" s="71">
        <f t="shared" si="0"/>
        <v>13</v>
      </c>
      <c r="E36" s="305" t="s">
        <v>789</v>
      </c>
    </row>
    <row r="37" spans="1:5" ht="21" customHeight="1">
      <c r="A37" s="414" t="s">
        <v>755</v>
      </c>
      <c r="B37" s="71">
        <v>1</v>
      </c>
      <c r="C37" s="71">
        <v>0</v>
      </c>
      <c r="D37" s="71">
        <f t="shared" si="0"/>
        <v>1</v>
      </c>
      <c r="E37" s="305" t="s">
        <v>790</v>
      </c>
    </row>
    <row r="38" spans="1:5" ht="23.25" customHeight="1">
      <c r="A38" s="414" t="s">
        <v>756</v>
      </c>
      <c r="B38" s="71">
        <v>10</v>
      </c>
      <c r="C38" s="71">
        <v>20</v>
      </c>
      <c r="D38" s="71">
        <f t="shared" si="0"/>
        <v>30</v>
      </c>
      <c r="E38" s="305" t="s">
        <v>791</v>
      </c>
    </row>
    <row r="39" spans="1:5" ht="23.25" customHeight="1">
      <c r="A39" s="414" t="s">
        <v>760</v>
      </c>
      <c r="B39" s="71">
        <v>5</v>
      </c>
      <c r="C39" s="71">
        <v>1</v>
      </c>
      <c r="D39" s="71">
        <f t="shared" si="0"/>
        <v>6</v>
      </c>
      <c r="E39" s="305" t="s">
        <v>792</v>
      </c>
    </row>
    <row r="40" spans="1:5" ht="22.5" customHeight="1">
      <c r="A40" s="414" t="s">
        <v>757</v>
      </c>
      <c r="B40" s="71">
        <v>1</v>
      </c>
      <c r="C40" s="71">
        <v>1</v>
      </c>
      <c r="D40" s="71">
        <f t="shared" si="0"/>
        <v>2</v>
      </c>
      <c r="E40" s="305" t="s">
        <v>793</v>
      </c>
    </row>
    <row r="41" spans="1:5" ht="24" customHeight="1">
      <c r="A41" s="422" t="s">
        <v>758</v>
      </c>
      <c r="B41" s="71">
        <v>7</v>
      </c>
      <c r="C41" s="71">
        <v>3</v>
      </c>
      <c r="D41" s="71">
        <f t="shared" si="0"/>
        <v>10</v>
      </c>
      <c r="E41" s="305" t="s">
        <v>794</v>
      </c>
    </row>
    <row r="42" spans="1:5" ht="24" customHeight="1" thickBot="1">
      <c r="A42" s="137" t="s">
        <v>759</v>
      </c>
      <c r="B42" s="116">
        <v>1</v>
      </c>
      <c r="C42" s="116">
        <v>1</v>
      </c>
      <c r="D42" s="116">
        <f t="shared" ref="D42" si="1">SUM(B42:C42)</f>
        <v>2</v>
      </c>
      <c r="E42" s="436" t="s">
        <v>795</v>
      </c>
    </row>
    <row r="43" spans="1:5" ht="24" customHeight="1" thickTop="1" thickBot="1">
      <c r="A43" s="418" t="s">
        <v>0</v>
      </c>
      <c r="B43" s="419">
        <f>SUM(B7:B41)</f>
        <v>358</v>
      </c>
      <c r="C43" s="419">
        <f t="shared" ref="C43:D43" si="2">SUM(C7:C41)</f>
        <v>1437</v>
      </c>
      <c r="D43" s="419">
        <f t="shared" si="2"/>
        <v>1795</v>
      </c>
      <c r="E43" s="340" t="s">
        <v>329</v>
      </c>
    </row>
    <row r="44" spans="1:5" ht="13.5" thickTop="1"/>
  </sheetData>
  <mergeCells count="5">
    <mergeCell ref="A1:E2"/>
    <mergeCell ref="D4:E4"/>
    <mergeCell ref="A5:A6"/>
    <mergeCell ref="E5:E6"/>
    <mergeCell ref="A3:E3"/>
  </mergeCells>
  <printOptions horizontalCentered="1"/>
  <pageMargins left="0.7" right="0.7" top="0.75" bottom="0.75" header="0.3" footer="0.3"/>
  <pageSetup paperSize="9" scale="80" orientation="portrait" verticalDpi="4294967293" r:id="rId1"/>
  <headerFooter>
    <oddFooter>&amp;C&amp;12 67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rightToLeft="1" view="pageBreakPreview" topLeftCell="A7" zoomScaleNormal="100" zoomScaleSheetLayoutView="100" workbookViewId="0">
      <selection activeCell="L18" sqref="L18"/>
    </sheetView>
  </sheetViews>
  <sheetFormatPr defaultRowHeight="12.75"/>
  <cols>
    <col min="1" max="1" width="13.5703125" customWidth="1"/>
    <col min="6" max="6" width="9.85546875" customWidth="1"/>
    <col min="7" max="7" width="10.85546875" customWidth="1"/>
    <col min="8" max="8" width="17" customWidth="1"/>
  </cols>
  <sheetData>
    <row r="2" spans="1:8">
      <c r="A2" s="759" t="s">
        <v>701</v>
      </c>
      <c r="B2" s="759"/>
      <c r="C2" s="759"/>
      <c r="D2" s="759"/>
      <c r="E2" s="759"/>
      <c r="F2" s="759"/>
      <c r="G2" s="759"/>
      <c r="H2" s="759"/>
    </row>
    <row r="3" spans="1:8" ht="24" customHeight="1">
      <c r="A3" s="759"/>
      <c r="B3" s="759"/>
      <c r="C3" s="759"/>
      <c r="D3" s="759"/>
      <c r="E3" s="759"/>
      <c r="F3" s="759"/>
      <c r="G3" s="759"/>
      <c r="H3" s="759"/>
    </row>
    <row r="4" spans="1:8" ht="33" customHeight="1">
      <c r="A4" s="607" t="s">
        <v>834</v>
      </c>
      <c r="B4" s="607"/>
      <c r="C4" s="607"/>
      <c r="D4" s="607"/>
      <c r="E4" s="607"/>
      <c r="F4" s="607"/>
      <c r="G4" s="607"/>
      <c r="H4" s="607"/>
    </row>
    <row r="5" spans="1:8" ht="18.75" thickBot="1">
      <c r="A5" s="321" t="s">
        <v>702</v>
      </c>
      <c r="B5" s="321"/>
      <c r="C5" s="321"/>
      <c r="E5" s="432"/>
      <c r="H5" s="432" t="s">
        <v>703</v>
      </c>
    </row>
    <row r="6" spans="1:8" ht="18.75" customHeight="1" thickTop="1">
      <c r="A6" s="844" t="s">
        <v>1</v>
      </c>
      <c r="B6" s="842" t="s">
        <v>832</v>
      </c>
      <c r="C6" s="842"/>
      <c r="D6" s="842"/>
      <c r="E6" s="842" t="s">
        <v>833</v>
      </c>
      <c r="F6" s="842"/>
      <c r="G6" s="842"/>
      <c r="H6" s="729" t="s">
        <v>313</v>
      </c>
    </row>
    <row r="7" spans="1:8" ht="25.5" customHeight="1">
      <c r="A7" s="737"/>
      <c r="B7" s="413" t="s">
        <v>9</v>
      </c>
      <c r="C7" s="413" t="s">
        <v>10</v>
      </c>
      <c r="D7" s="441" t="s">
        <v>11</v>
      </c>
      <c r="E7" s="438" t="s">
        <v>9</v>
      </c>
      <c r="F7" s="438" t="s">
        <v>10</v>
      </c>
      <c r="G7" s="438" t="s">
        <v>11</v>
      </c>
      <c r="H7" s="730"/>
    </row>
    <row r="8" spans="1:8" ht="23.25" customHeight="1" thickBot="1">
      <c r="A8" s="845"/>
      <c r="B8" s="427" t="s">
        <v>347</v>
      </c>
      <c r="C8" s="427" t="s">
        <v>348</v>
      </c>
      <c r="D8" s="427" t="s">
        <v>393</v>
      </c>
      <c r="E8" s="427" t="s">
        <v>347</v>
      </c>
      <c r="F8" s="427" t="s">
        <v>348</v>
      </c>
      <c r="G8" s="427" t="s">
        <v>393</v>
      </c>
      <c r="H8" s="731"/>
    </row>
    <row r="9" spans="1:8" ht="26.25" customHeight="1" thickTop="1">
      <c r="A9" s="414" t="s">
        <v>39</v>
      </c>
      <c r="B9" s="71">
        <v>25</v>
      </c>
      <c r="C9" s="71">
        <v>16</v>
      </c>
      <c r="D9" s="73">
        <f t="shared" ref="D9:D22" si="0">SUM(B9:C9)</f>
        <v>41</v>
      </c>
      <c r="E9" s="305">
        <v>13</v>
      </c>
      <c r="F9" s="305">
        <v>28</v>
      </c>
      <c r="G9" s="71">
        <f>SUM(E9:F9)</f>
        <v>41</v>
      </c>
      <c r="H9" s="305" t="s">
        <v>315</v>
      </c>
    </row>
    <row r="10" spans="1:8" ht="27.75">
      <c r="A10" s="414" t="s">
        <v>29</v>
      </c>
      <c r="B10" s="71">
        <v>25</v>
      </c>
      <c r="C10" s="71">
        <v>19</v>
      </c>
      <c r="D10" s="71">
        <v>44</v>
      </c>
      <c r="E10" s="305">
        <v>5</v>
      </c>
      <c r="F10" s="305">
        <v>39</v>
      </c>
      <c r="G10" s="71">
        <v>44</v>
      </c>
      <c r="H10" s="305" t="s">
        <v>316</v>
      </c>
    </row>
    <row r="11" spans="1:8" ht="27.75">
      <c r="A11" s="414" t="s">
        <v>40</v>
      </c>
      <c r="B11" s="71">
        <v>20</v>
      </c>
      <c r="C11" s="71">
        <v>19</v>
      </c>
      <c r="D11" s="71">
        <v>39</v>
      </c>
      <c r="E11" s="305">
        <v>7</v>
      </c>
      <c r="F11" s="305">
        <v>32</v>
      </c>
      <c r="G11" s="71">
        <f t="shared" ref="G11:G22" si="1">SUM(E11:F11)</f>
        <v>39</v>
      </c>
      <c r="H11" s="305" t="s">
        <v>317</v>
      </c>
    </row>
    <row r="12" spans="1:8" ht="27.75">
      <c r="A12" s="414" t="s">
        <v>30</v>
      </c>
      <c r="B12" s="71">
        <v>616</v>
      </c>
      <c r="C12" s="71">
        <v>331</v>
      </c>
      <c r="D12" s="71">
        <f t="shared" si="0"/>
        <v>947</v>
      </c>
      <c r="E12" s="305">
        <v>205</v>
      </c>
      <c r="F12" s="305">
        <v>742</v>
      </c>
      <c r="G12" s="71">
        <f t="shared" si="1"/>
        <v>947</v>
      </c>
      <c r="H12" s="305" t="s">
        <v>318</v>
      </c>
    </row>
    <row r="13" spans="1:8" ht="27.75">
      <c r="A13" s="414" t="s">
        <v>41</v>
      </c>
      <c r="B13" s="71">
        <v>3</v>
      </c>
      <c r="C13" s="71">
        <v>0</v>
      </c>
      <c r="D13" s="71">
        <f t="shared" si="0"/>
        <v>3</v>
      </c>
      <c r="E13" s="305">
        <v>0</v>
      </c>
      <c r="F13" s="305">
        <v>3</v>
      </c>
      <c r="G13" s="71">
        <f t="shared" si="1"/>
        <v>3</v>
      </c>
      <c r="H13" s="305" t="s">
        <v>319</v>
      </c>
    </row>
    <row r="14" spans="1:8" ht="27.75">
      <c r="A14" s="414" t="s">
        <v>31</v>
      </c>
      <c r="B14" s="71">
        <v>67</v>
      </c>
      <c r="C14" s="71">
        <v>35</v>
      </c>
      <c r="D14" s="71">
        <f t="shared" si="0"/>
        <v>102</v>
      </c>
      <c r="E14" s="305">
        <v>9</v>
      </c>
      <c r="F14" s="305">
        <v>93</v>
      </c>
      <c r="G14" s="71">
        <f t="shared" si="1"/>
        <v>102</v>
      </c>
      <c r="H14" s="305" t="s">
        <v>320</v>
      </c>
    </row>
    <row r="15" spans="1:8" ht="27.75">
      <c r="A15" s="414" t="s">
        <v>32</v>
      </c>
      <c r="B15" s="71">
        <v>76</v>
      </c>
      <c r="C15" s="71">
        <v>59</v>
      </c>
      <c r="D15" s="71">
        <f t="shared" si="0"/>
        <v>135</v>
      </c>
      <c r="E15" s="305">
        <v>20</v>
      </c>
      <c r="F15" s="305">
        <v>115</v>
      </c>
      <c r="G15" s="71">
        <f t="shared" si="1"/>
        <v>135</v>
      </c>
      <c r="H15" s="305" t="s">
        <v>321</v>
      </c>
    </row>
    <row r="16" spans="1:8" ht="25.5" customHeight="1">
      <c r="A16" s="414" t="s">
        <v>33</v>
      </c>
      <c r="B16" s="71">
        <v>64</v>
      </c>
      <c r="C16" s="71">
        <v>33</v>
      </c>
      <c r="D16" s="71">
        <f t="shared" si="0"/>
        <v>97</v>
      </c>
      <c r="E16" s="305">
        <v>21</v>
      </c>
      <c r="F16" s="305">
        <v>76</v>
      </c>
      <c r="G16" s="71">
        <f t="shared" si="1"/>
        <v>97</v>
      </c>
      <c r="H16" s="305" t="s">
        <v>322</v>
      </c>
    </row>
    <row r="17" spans="1:8" ht="25.5" customHeight="1">
      <c r="A17" s="103" t="s">
        <v>21</v>
      </c>
      <c r="B17" s="71">
        <v>44</v>
      </c>
      <c r="C17" s="71">
        <v>33</v>
      </c>
      <c r="D17" s="71">
        <f t="shared" si="0"/>
        <v>77</v>
      </c>
      <c r="E17" s="305">
        <v>13</v>
      </c>
      <c r="F17" s="305">
        <v>64</v>
      </c>
      <c r="G17" s="71">
        <f t="shared" si="1"/>
        <v>77</v>
      </c>
      <c r="H17" s="305" t="s">
        <v>323</v>
      </c>
    </row>
    <row r="18" spans="1:8" ht="27" customHeight="1">
      <c r="A18" s="414" t="s">
        <v>22</v>
      </c>
      <c r="B18" s="71">
        <v>42</v>
      </c>
      <c r="C18" s="71">
        <v>22</v>
      </c>
      <c r="D18" s="71">
        <f t="shared" si="0"/>
        <v>64</v>
      </c>
      <c r="E18" s="305">
        <v>18</v>
      </c>
      <c r="F18" s="305">
        <v>46</v>
      </c>
      <c r="G18" s="71">
        <f t="shared" si="1"/>
        <v>64</v>
      </c>
      <c r="H18" s="305" t="s">
        <v>324</v>
      </c>
    </row>
    <row r="19" spans="1:8" ht="27.75">
      <c r="A19" s="414" t="s">
        <v>34</v>
      </c>
      <c r="B19" s="71">
        <v>77</v>
      </c>
      <c r="C19" s="71">
        <v>44</v>
      </c>
      <c r="D19" s="71">
        <f t="shared" si="0"/>
        <v>121</v>
      </c>
      <c r="E19" s="305">
        <v>33</v>
      </c>
      <c r="F19" s="305">
        <v>88</v>
      </c>
      <c r="G19" s="71">
        <f t="shared" si="1"/>
        <v>121</v>
      </c>
      <c r="H19" s="305" t="s">
        <v>325</v>
      </c>
    </row>
    <row r="20" spans="1:8" ht="27.75">
      <c r="A20" s="414" t="s">
        <v>35</v>
      </c>
      <c r="B20" s="71">
        <v>20</v>
      </c>
      <c r="C20" s="71">
        <v>12</v>
      </c>
      <c r="D20" s="71">
        <f t="shared" si="0"/>
        <v>32</v>
      </c>
      <c r="E20" s="305">
        <v>3</v>
      </c>
      <c r="F20" s="305">
        <v>29</v>
      </c>
      <c r="G20" s="71">
        <f t="shared" si="1"/>
        <v>32</v>
      </c>
      <c r="H20" s="305" t="s">
        <v>326</v>
      </c>
    </row>
    <row r="21" spans="1:8" ht="27.75">
      <c r="A21" s="414" t="s">
        <v>36</v>
      </c>
      <c r="B21" s="71">
        <v>37</v>
      </c>
      <c r="C21" s="71">
        <v>10</v>
      </c>
      <c r="D21" s="71">
        <f t="shared" si="0"/>
        <v>47</v>
      </c>
      <c r="E21" s="252">
        <v>3</v>
      </c>
      <c r="F21" s="252">
        <v>44</v>
      </c>
      <c r="G21" s="71">
        <f t="shared" si="1"/>
        <v>47</v>
      </c>
      <c r="H21" s="252" t="s">
        <v>327</v>
      </c>
    </row>
    <row r="22" spans="1:8" ht="23.25" customHeight="1" thickBot="1">
      <c r="A22" s="417" t="s">
        <v>37</v>
      </c>
      <c r="B22" s="109">
        <v>27</v>
      </c>
      <c r="C22" s="109">
        <v>21</v>
      </c>
      <c r="D22" s="109">
        <f t="shared" si="0"/>
        <v>48</v>
      </c>
      <c r="E22" s="339">
        <v>9</v>
      </c>
      <c r="F22" s="339">
        <v>39</v>
      </c>
      <c r="G22" s="109">
        <f t="shared" si="1"/>
        <v>48</v>
      </c>
      <c r="H22" s="339" t="s">
        <v>328</v>
      </c>
    </row>
    <row r="23" spans="1:8" ht="25.5" customHeight="1" thickTop="1" thickBot="1">
      <c r="A23" s="418" t="s">
        <v>0</v>
      </c>
      <c r="B23" s="419">
        <f t="shared" ref="B23:G23" si="2">SUM(B9:B22)</f>
        <v>1143</v>
      </c>
      <c r="C23" s="419">
        <f t="shared" si="2"/>
        <v>654</v>
      </c>
      <c r="D23" s="419">
        <f t="shared" si="2"/>
        <v>1797</v>
      </c>
      <c r="E23" s="419">
        <f t="shared" si="2"/>
        <v>359</v>
      </c>
      <c r="F23" s="419">
        <f t="shared" si="2"/>
        <v>1438</v>
      </c>
      <c r="G23" s="419">
        <f t="shared" si="2"/>
        <v>1797</v>
      </c>
      <c r="H23" s="340" t="s">
        <v>329</v>
      </c>
    </row>
    <row r="24" spans="1:8" ht="13.5" thickTop="1"/>
  </sheetData>
  <mergeCells count="6">
    <mergeCell ref="A2:H3"/>
    <mergeCell ref="A6:A8"/>
    <mergeCell ref="H6:H8"/>
    <mergeCell ref="A4:H4"/>
    <mergeCell ref="B6:D6"/>
    <mergeCell ref="E6:G6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68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rightToLeft="1" view="pageBreakPreview" topLeftCell="A19" zoomScaleNormal="100" zoomScaleSheetLayoutView="100" workbookViewId="0">
      <selection activeCell="L18" sqref="L18"/>
    </sheetView>
  </sheetViews>
  <sheetFormatPr defaultRowHeight="12.75"/>
  <cols>
    <col min="1" max="1" width="13.7109375" customWidth="1"/>
    <col min="2" max="2" width="13.140625" customWidth="1"/>
    <col min="3" max="3" width="14.85546875" customWidth="1"/>
    <col min="4" max="4" width="15.140625" customWidth="1"/>
    <col min="5" max="5" width="15.85546875" customWidth="1"/>
  </cols>
  <sheetData>
    <row r="2" spans="1:8">
      <c r="A2" s="759" t="s">
        <v>800</v>
      </c>
      <c r="B2" s="759"/>
      <c r="C2" s="759"/>
      <c r="D2" s="759"/>
      <c r="E2" s="759"/>
    </row>
    <row r="3" spans="1:8" ht="41.25" customHeight="1">
      <c r="A3" s="759"/>
      <c r="B3" s="759"/>
      <c r="C3" s="759"/>
      <c r="D3" s="759"/>
      <c r="E3" s="759"/>
    </row>
    <row r="4" spans="1:8" ht="48" customHeight="1">
      <c r="A4" s="607" t="s">
        <v>835</v>
      </c>
      <c r="B4" s="607"/>
      <c r="C4" s="607"/>
      <c r="D4" s="607"/>
      <c r="E4" s="607"/>
      <c r="F4" s="437"/>
      <c r="G4" s="437"/>
      <c r="H4" s="437"/>
    </row>
    <row r="5" spans="1:8" ht="18.75" thickBot="1">
      <c r="A5" s="321" t="s">
        <v>707</v>
      </c>
      <c r="B5" s="321"/>
      <c r="C5" s="321"/>
      <c r="D5" s="630" t="s">
        <v>708</v>
      </c>
      <c r="E5" s="630"/>
    </row>
    <row r="6" spans="1:8" ht="24" customHeight="1" thickTop="1">
      <c r="A6" s="537" t="s">
        <v>682</v>
      </c>
      <c r="B6" s="421" t="s">
        <v>9</v>
      </c>
      <c r="C6" s="421" t="s">
        <v>10</v>
      </c>
      <c r="D6" s="423" t="s">
        <v>11</v>
      </c>
      <c r="E6" s="658" t="s">
        <v>350</v>
      </c>
    </row>
    <row r="7" spans="1:8" ht="24" customHeight="1" thickBot="1">
      <c r="A7" s="539"/>
      <c r="B7" s="427" t="s">
        <v>347</v>
      </c>
      <c r="C7" s="427" t="s">
        <v>348</v>
      </c>
      <c r="D7" s="426" t="s">
        <v>393</v>
      </c>
      <c r="E7" s="744"/>
    </row>
    <row r="8" spans="1:8" ht="32.25" customHeight="1" thickTop="1">
      <c r="A8" s="494" t="s">
        <v>683</v>
      </c>
      <c r="B8" s="107">
        <v>271</v>
      </c>
      <c r="C8" s="107">
        <v>176</v>
      </c>
      <c r="D8" s="107">
        <f>SUM(B8:C8)</f>
        <v>447</v>
      </c>
      <c r="E8" s="491" t="s">
        <v>683</v>
      </c>
    </row>
    <row r="9" spans="1:8" ht="32.25" customHeight="1">
      <c r="A9" s="495" t="s">
        <v>684</v>
      </c>
      <c r="B9" s="71">
        <v>334</v>
      </c>
      <c r="C9" s="71">
        <v>131</v>
      </c>
      <c r="D9" s="71">
        <f t="shared" ref="D9:D22" si="0">SUM(B9:C9)</f>
        <v>465</v>
      </c>
      <c r="E9" s="492" t="s">
        <v>684</v>
      </c>
    </row>
    <row r="10" spans="1:8" ht="32.25" customHeight="1">
      <c r="A10" s="495" t="s">
        <v>685</v>
      </c>
      <c r="B10" s="71">
        <v>155</v>
      </c>
      <c r="C10" s="71">
        <v>97</v>
      </c>
      <c r="D10" s="71">
        <f t="shared" si="0"/>
        <v>252</v>
      </c>
      <c r="E10" s="492" t="s">
        <v>685</v>
      </c>
    </row>
    <row r="11" spans="1:8" ht="32.25" customHeight="1">
      <c r="A11" s="495" t="s">
        <v>686</v>
      </c>
      <c r="B11" s="71">
        <v>117</v>
      </c>
      <c r="C11" s="71">
        <v>53</v>
      </c>
      <c r="D11" s="71">
        <f t="shared" si="0"/>
        <v>170</v>
      </c>
      <c r="E11" s="492" t="s">
        <v>686</v>
      </c>
    </row>
    <row r="12" spans="1:8" ht="32.25" customHeight="1">
      <c r="A12" s="495" t="s">
        <v>687</v>
      </c>
      <c r="B12" s="71">
        <v>47</v>
      </c>
      <c r="C12" s="71">
        <v>24</v>
      </c>
      <c r="D12" s="71">
        <f t="shared" si="0"/>
        <v>71</v>
      </c>
      <c r="E12" s="492" t="s">
        <v>687</v>
      </c>
    </row>
    <row r="13" spans="1:8" ht="32.25" customHeight="1">
      <c r="A13" s="495" t="s">
        <v>688</v>
      </c>
      <c r="B13" s="71">
        <v>20</v>
      </c>
      <c r="C13" s="71">
        <v>22</v>
      </c>
      <c r="D13" s="71">
        <f t="shared" si="0"/>
        <v>42</v>
      </c>
      <c r="E13" s="492" t="s">
        <v>688</v>
      </c>
    </row>
    <row r="14" spans="1:8" ht="32.25" customHeight="1">
      <c r="A14" s="495" t="s">
        <v>689</v>
      </c>
      <c r="B14" s="71">
        <v>14</v>
      </c>
      <c r="C14" s="71">
        <v>12</v>
      </c>
      <c r="D14" s="71">
        <f t="shared" si="0"/>
        <v>26</v>
      </c>
      <c r="E14" s="492" t="s">
        <v>689</v>
      </c>
    </row>
    <row r="15" spans="1:8" ht="32.25" customHeight="1">
      <c r="A15" s="495" t="s">
        <v>690</v>
      </c>
      <c r="B15" s="71">
        <v>72</v>
      </c>
      <c r="C15" s="71">
        <v>9</v>
      </c>
      <c r="D15" s="71">
        <f t="shared" si="0"/>
        <v>81</v>
      </c>
      <c r="E15" s="492" t="s">
        <v>690</v>
      </c>
    </row>
    <row r="16" spans="1:8" ht="32.25" customHeight="1">
      <c r="A16" s="495" t="s">
        <v>691</v>
      </c>
      <c r="B16" s="71">
        <v>24</v>
      </c>
      <c r="C16" s="71">
        <v>20</v>
      </c>
      <c r="D16" s="71">
        <f t="shared" si="0"/>
        <v>44</v>
      </c>
      <c r="E16" s="492" t="s">
        <v>691</v>
      </c>
    </row>
    <row r="17" spans="1:5" ht="32.25" customHeight="1">
      <c r="A17" s="495" t="s">
        <v>692</v>
      </c>
      <c r="B17" s="71">
        <v>19</v>
      </c>
      <c r="C17" s="71">
        <v>18</v>
      </c>
      <c r="D17" s="71">
        <f t="shared" si="0"/>
        <v>37</v>
      </c>
      <c r="E17" s="492" t="s">
        <v>692</v>
      </c>
    </row>
    <row r="18" spans="1:5" ht="32.25" customHeight="1">
      <c r="A18" s="495" t="s">
        <v>693</v>
      </c>
      <c r="B18" s="71">
        <v>20</v>
      </c>
      <c r="C18" s="71">
        <v>3</v>
      </c>
      <c r="D18" s="71">
        <f t="shared" si="0"/>
        <v>23</v>
      </c>
      <c r="E18" s="492" t="s">
        <v>693</v>
      </c>
    </row>
    <row r="19" spans="1:5" ht="32.25" customHeight="1">
      <c r="A19" s="495" t="s">
        <v>694</v>
      </c>
      <c r="B19" s="71">
        <v>12</v>
      </c>
      <c r="C19" s="71">
        <v>8</v>
      </c>
      <c r="D19" s="71">
        <f t="shared" si="0"/>
        <v>20</v>
      </c>
      <c r="E19" s="492" t="s">
        <v>694</v>
      </c>
    </row>
    <row r="20" spans="1:5" ht="32.25" customHeight="1">
      <c r="A20" s="495" t="s">
        <v>695</v>
      </c>
      <c r="B20" s="71">
        <v>14</v>
      </c>
      <c r="C20" s="71">
        <v>8</v>
      </c>
      <c r="D20" s="71">
        <f t="shared" si="0"/>
        <v>22</v>
      </c>
      <c r="E20" s="492" t="s">
        <v>695</v>
      </c>
    </row>
    <row r="21" spans="1:5" ht="32.25" customHeight="1">
      <c r="A21" s="495" t="s">
        <v>696</v>
      </c>
      <c r="B21" s="71">
        <v>8</v>
      </c>
      <c r="C21" s="71">
        <v>12</v>
      </c>
      <c r="D21" s="71">
        <f t="shared" si="0"/>
        <v>20</v>
      </c>
      <c r="E21" s="492" t="s">
        <v>696</v>
      </c>
    </row>
    <row r="22" spans="1:5" ht="32.25" customHeight="1" thickBot="1">
      <c r="A22" s="496" t="s">
        <v>163</v>
      </c>
      <c r="B22" s="109">
        <v>16</v>
      </c>
      <c r="C22" s="109">
        <v>61</v>
      </c>
      <c r="D22" s="109">
        <f t="shared" si="0"/>
        <v>77</v>
      </c>
      <c r="E22" s="493" t="s">
        <v>709</v>
      </c>
    </row>
    <row r="23" spans="1:5" ht="32.25" customHeight="1" thickTop="1" thickBot="1">
      <c r="A23" s="497" t="s">
        <v>0</v>
      </c>
      <c r="B23" s="424">
        <f>SUM(B8:B22)</f>
        <v>1143</v>
      </c>
      <c r="C23" s="424">
        <f t="shared" ref="C23:D23" si="1">SUM(C8:C22)</f>
        <v>654</v>
      </c>
      <c r="D23" s="424">
        <f t="shared" si="1"/>
        <v>1797</v>
      </c>
      <c r="E23" s="490" t="s">
        <v>329</v>
      </c>
    </row>
    <row r="24" spans="1:5" ht="13.5" thickTop="1"/>
  </sheetData>
  <mergeCells count="5">
    <mergeCell ref="A2:E3"/>
    <mergeCell ref="D5:E5"/>
    <mergeCell ref="A6:A7"/>
    <mergeCell ref="E6:E7"/>
    <mergeCell ref="A4:E4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69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rightToLeft="1" view="pageBreakPreview" zoomScaleNormal="100" zoomScaleSheetLayoutView="100" workbookViewId="0">
      <selection activeCell="L18" sqref="L18"/>
    </sheetView>
  </sheetViews>
  <sheetFormatPr defaultRowHeight="12.75"/>
  <cols>
    <col min="1" max="1" width="15.140625" customWidth="1"/>
    <col min="2" max="2" width="10.85546875" customWidth="1"/>
    <col min="3" max="3" width="11.85546875" customWidth="1"/>
    <col min="4" max="4" width="10.85546875" customWidth="1"/>
    <col min="5" max="5" width="19.7109375" customWidth="1"/>
  </cols>
  <sheetData>
    <row r="2" spans="1:5">
      <c r="A2" s="759" t="s">
        <v>710</v>
      </c>
      <c r="B2" s="759"/>
      <c r="C2" s="759"/>
      <c r="D2" s="759"/>
      <c r="E2" s="759"/>
    </row>
    <row r="3" spans="1:5" ht="21.75" customHeight="1">
      <c r="A3" s="759"/>
      <c r="B3" s="759"/>
      <c r="C3" s="759"/>
      <c r="D3" s="759"/>
      <c r="E3" s="759"/>
    </row>
    <row r="4" spans="1:5" ht="52.5" customHeight="1">
      <c r="A4" s="607" t="s">
        <v>836</v>
      </c>
      <c r="B4" s="607"/>
      <c r="C4" s="607"/>
      <c r="D4" s="607"/>
      <c r="E4" s="607"/>
    </row>
    <row r="5" spans="1:5" ht="18.75" thickBot="1">
      <c r="A5" s="321" t="s">
        <v>724</v>
      </c>
      <c r="B5" s="321"/>
      <c r="C5" s="321"/>
      <c r="D5" s="630" t="s">
        <v>725</v>
      </c>
      <c r="E5" s="630"/>
    </row>
    <row r="6" spans="1:5" ht="27.75" customHeight="1" thickTop="1">
      <c r="A6" s="844" t="s">
        <v>711</v>
      </c>
      <c r="B6" s="421" t="s">
        <v>9</v>
      </c>
      <c r="C6" s="421" t="s">
        <v>10</v>
      </c>
      <c r="D6" s="423" t="s">
        <v>11</v>
      </c>
      <c r="E6" s="846" t="s">
        <v>823</v>
      </c>
    </row>
    <row r="7" spans="1:5" ht="25.5" thickBot="1">
      <c r="A7" s="845"/>
      <c r="B7" s="427" t="s">
        <v>347</v>
      </c>
      <c r="C7" s="427" t="s">
        <v>348</v>
      </c>
      <c r="D7" s="426" t="s">
        <v>393</v>
      </c>
      <c r="E7" s="847"/>
    </row>
    <row r="8" spans="1:5" ht="28.5" thickTop="1">
      <c r="A8" s="429" t="s">
        <v>712</v>
      </c>
      <c r="B8" s="107">
        <v>226</v>
      </c>
      <c r="C8" s="107">
        <v>1228</v>
      </c>
      <c r="D8" s="107">
        <f>SUM(B8:C8)</f>
        <v>1454</v>
      </c>
      <c r="E8" s="433" t="s">
        <v>718</v>
      </c>
    </row>
    <row r="9" spans="1:5" ht="27.75">
      <c r="A9" s="430" t="s">
        <v>713</v>
      </c>
      <c r="B9" s="71">
        <v>50</v>
      </c>
      <c r="C9" s="71">
        <v>57</v>
      </c>
      <c r="D9" s="71">
        <f t="shared" ref="D9:D14" si="0">SUM(B9:C9)</f>
        <v>107</v>
      </c>
      <c r="E9" s="434" t="s">
        <v>719</v>
      </c>
    </row>
    <row r="10" spans="1:5" ht="27.75">
      <c r="A10" s="430" t="s">
        <v>714</v>
      </c>
      <c r="B10" s="71">
        <v>0</v>
      </c>
      <c r="C10" s="71">
        <v>1</v>
      </c>
      <c r="D10" s="71">
        <f t="shared" si="0"/>
        <v>1</v>
      </c>
      <c r="E10" s="434" t="s">
        <v>720</v>
      </c>
    </row>
    <row r="11" spans="1:5" ht="27.75">
      <c r="A11" s="430" t="s">
        <v>715</v>
      </c>
      <c r="B11" s="71">
        <v>0</v>
      </c>
      <c r="C11" s="71">
        <v>5</v>
      </c>
      <c r="D11" s="71">
        <f t="shared" si="0"/>
        <v>5</v>
      </c>
      <c r="E11" s="434" t="s">
        <v>720</v>
      </c>
    </row>
    <row r="12" spans="1:5" ht="27.75">
      <c r="A12" s="430" t="s">
        <v>716</v>
      </c>
      <c r="B12" s="71">
        <v>43</v>
      </c>
      <c r="C12" s="71">
        <v>77</v>
      </c>
      <c r="D12" s="71">
        <f t="shared" si="0"/>
        <v>120</v>
      </c>
      <c r="E12" s="434" t="s">
        <v>721</v>
      </c>
    </row>
    <row r="13" spans="1:5" ht="27.75">
      <c r="A13" s="430" t="s">
        <v>717</v>
      </c>
      <c r="B13" s="71">
        <v>40</v>
      </c>
      <c r="C13" s="71">
        <v>59</v>
      </c>
      <c r="D13" s="71">
        <f t="shared" si="0"/>
        <v>99</v>
      </c>
      <c r="E13" s="434" t="s">
        <v>723</v>
      </c>
    </row>
    <row r="14" spans="1:5" ht="28.5" thickBot="1">
      <c r="A14" s="431" t="s">
        <v>38</v>
      </c>
      <c r="B14" s="109">
        <v>0</v>
      </c>
      <c r="C14" s="109">
        <v>11</v>
      </c>
      <c r="D14" s="109">
        <f t="shared" si="0"/>
        <v>11</v>
      </c>
      <c r="E14" s="435" t="s">
        <v>722</v>
      </c>
    </row>
    <row r="15" spans="1:5" ht="29.25" thickTop="1" thickBot="1">
      <c r="A15" s="425" t="s">
        <v>0</v>
      </c>
      <c r="B15" s="424">
        <f>SUM(B8:B14)</f>
        <v>359</v>
      </c>
      <c r="C15" s="424">
        <f>SUM(C8:C14)</f>
        <v>1438</v>
      </c>
      <c r="D15" s="424">
        <f>SUM(D8:D14)</f>
        <v>1797</v>
      </c>
      <c r="E15" s="340" t="s">
        <v>329</v>
      </c>
    </row>
    <row r="16" spans="1:5" ht="13.5" thickTop="1"/>
  </sheetData>
  <mergeCells count="5">
    <mergeCell ref="A2:E3"/>
    <mergeCell ref="D5:E5"/>
    <mergeCell ref="A6:A7"/>
    <mergeCell ref="E6:E7"/>
    <mergeCell ref="A4:E4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70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30"/>
  <sheetViews>
    <sheetView rightToLeft="1" view="pageBreakPreview" zoomScale="75" zoomScaleNormal="100" zoomScaleSheetLayoutView="75" workbookViewId="0">
      <selection activeCell="F32" sqref="F32"/>
    </sheetView>
  </sheetViews>
  <sheetFormatPr defaultRowHeight="12.75"/>
  <cols>
    <col min="1" max="1" width="12.42578125" bestFit="1" customWidth="1"/>
    <col min="2" max="2" width="6.28515625" customWidth="1"/>
    <col min="3" max="3" width="9.42578125" customWidth="1"/>
    <col min="4" max="4" width="9.7109375" customWidth="1"/>
    <col min="5" max="5" width="8.140625" customWidth="1"/>
    <col min="6" max="6" width="7" bestFit="1" customWidth="1"/>
    <col min="7" max="7" width="8.140625" customWidth="1"/>
    <col min="8" max="8" width="7" bestFit="1" customWidth="1"/>
    <col min="9" max="10" width="8" customWidth="1"/>
    <col min="11" max="12" width="7.85546875" customWidth="1"/>
    <col min="13" max="13" width="8.140625" customWidth="1"/>
    <col min="14" max="14" width="8" customWidth="1"/>
    <col min="15" max="15" width="8.140625" customWidth="1"/>
    <col min="16" max="16" width="8.7109375" customWidth="1"/>
    <col min="17" max="17" width="8.140625" customWidth="1"/>
    <col min="18" max="18" width="9.7109375" customWidth="1"/>
    <col min="19" max="19" width="15.140625" customWidth="1"/>
  </cols>
  <sheetData>
    <row r="1" spans="1:19" ht="24" customHeight="1">
      <c r="A1" s="598" t="s">
        <v>572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</row>
    <row r="2" spans="1:19" ht="27.75" customHeight="1">
      <c r="A2" s="599" t="s">
        <v>573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</row>
    <row r="3" spans="1:19" ht="27.75" customHeight="1" thickBot="1">
      <c r="A3" s="600" t="s">
        <v>269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303" t="s">
        <v>513</v>
      </c>
    </row>
    <row r="4" spans="1:19" s="13" customFormat="1" ht="20.100000000000001" customHeight="1" thickTop="1">
      <c r="A4" s="576" t="s">
        <v>1</v>
      </c>
      <c r="B4" s="541" t="s">
        <v>256</v>
      </c>
      <c r="C4" s="541"/>
      <c r="D4" s="596" t="s">
        <v>2</v>
      </c>
      <c r="E4" s="596"/>
      <c r="F4" s="596" t="s">
        <v>3</v>
      </c>
      <c r="G4" s="596"/>
      <c r="H4" s="596" t="s">
        <v>4</v>
      </c>
      <c r="I4" s="596"/>
      <c r="J4" s="596" t="s">
        <v>5</v>
      </c>
      <c r="K4" s="596"/>
      <c r="L4" s="596" t="s">
        <v>6</v>
      </c>
      <c r="M4" s="596"/>
      <c r="N4" s="596" t="s">
        <v>7</v>
      </c>
      <c r="O4" s="596"/>
      <c r="P4" s="596" t="s">
        <v>8</v>
      </c>
      <c r="Q4" s="596"/>
      <c r="R4" s="596"/>
      <c r="S4" s="596" t="s">
        <v>313</v>
      </c>
    </row>
    <row r="5" spans="1:19" s="13" customFormat="1" ht="45" customHeight="1">
      <c r="A5" s="577"/>
      <c r="B5" s="604" t="s">
        <v>363</v>
      </c>
      <c r="C5" s="604"/>
      <c r="D5" s="597" t="s">
        <v>357</v>
      </c>
      <c r="E5" s="597"/>
      <c r="F5" s="597" t="s">
        <v>358</v>
      </c>
      <c r="G5" s="597"/>
      <c r="H5" s="597" t="s">
        <v>359</v>
      </c>
      <c r="I5" s="597"/>
      <c r="J5" s="597" t="s">
        <v>360</v>
      </c>
      <c r="K5" s="597"/>
      <c r="L5" s="597" t="s">
        <v>361</v>
      </c>
      <c r="M5" s="597"/>
      <c r="N5" s="597" t="s">
        <v>362</v>
      </c>
      <c r="O5" s="597"/>
      <c r="P5" s="597" t="s">
        <v>329</v>
      </c>
      <c r="Q5" s="597"/>
      <c r="R5" s="597"/>
      <c r="S5" s="601"/>
    </row>
    <row r="6" spans="1:19" s="13" customFormat="1" ht="20.100000000000001" customHeight="1">
      <c r="A6" s="603"/>
      <c r="B6" s="96" t="s">
        <v>9</v>
      </c>
      <c r="C6" s="96" t="s">
        <v>10</v>
      </c>
      <c r="D6" s="96" t="s">
        <v>9</v>
      </c>
      <c r="E6" s="96" t="s">
        <v>10</v>
      </c>
      <c r="F6" s="96" t="s">
        <v>9</v>
      </c>
      <c r="G6" s="96" t="s">
        <v>10</v>
      </c>
      <c r="H6" s="96" t="s">
        <v>9</v>
      </c>
      <c r="I6" s="96" t="s">
        <v>10</v>
      </c>
      <c r="J6" s="96" t="s">
        <v>9</v>
      </c>
      <c r="K6" s="96" t="s">
        <v>10</v>
      </c>
      <c r="L6" s="96" t="s">
        <v>9</v>
      </c>
      <c r="M6" s="96" t="s">
        <v>10</v>
      </c>
      <c r="N6" s="96" t="s">
        <v>9</v>
      </c>
      <c r="O6" s="96" t="s">
        <v>10</v>
      </c>
      <c r="P6" s="96" t="s">
        <v>9</v>
      </c>
      <c r="Q6" s="96" t="s">
        <v>10</v>
      </c>
      <c r="R6" s="276" t="s">
        <v>46</v>
      </c>
      <c r="S6" s="601"/>
    </row>
    <row r="7" spans="1:19" s="13" customFormat="1" ht="20.100000000000001" customHeight="1" thickBot="1">
      <c r="A7" s="62"/>
      <c r="B7" s="277" t="s">
        <v>347</v>
      </c>
      <c r="C7" s="277" t="s">
        <v>348</v>
      </c>
      <c r="D7" s="277" t="s">
        <v>347</v>
      </c>
      <c r="E7" s="277" t="s">
        <v>348</v>
      </c>
      <c r="F7" s="277" t="s">
        <v>347</v>
      </c>
      <c r="G7" s="277" t="s">
        <v>348</v>
      </c>
      <c r="H7" s="277" t="s">
        <v>347</v>
      </c>
      <c r="I7" s="277" t="s">
        <v>348</v>
      </c>
      <c r="J7" s="277" t="s">
        <v>347</v>
      </c>
      <c r="K7" s="277" t="s">
        <v>348</v>
      </c>
      <c r="L7" s="277" t="s">
        <v>347</v>
      </c>
      <c r="M7" s="277" t="s">
        <v>348</v>
      </c>
      <c r="N7" s="277" t="s">
        <v>347</v>
      </c>
      <c r="O7" s="277" t="s">
        <v>348</v>
      </c>
      <c r="P7" s="277" t="s">
        <v>347</v>
      </c>
      <c r="Q7" s="277" t="s">
        <v>348</v>
      </c>
      <c r="R7" s="277" t="s">
        <v>349</v>
      </c>
      <c r="S7" s="602"/>
    </row>
    <row r="8" spans="1:19" ht="20.100000000000001" customHeight="1" thickTop="1">
      <c r="A8" s="66" t="s">
        <v>12</v>
      </c>
      <c r="B8" s="91" t="s">
        <v>257</v>
      </c>
      <c r="C8" s="394" t="s">
        <v>257</v>
      </c>
      <c r="D8" s="394" t="s">
        <v>257</v>
      </c>
      <c r="E8" s="394" t="s">
        <v>257</v>
      </c>
      <c r="F8" s="394" t="s">
        <v>257</v>
      </c>
      <c r="G8" s="394" t="s">
        <v>257</v>
      </c>
      <c r="H8" s="394" t="s">
        <v>257</v>
      </c>
      <c r="I8" s="394" t="s">
        <v>257</v>
      </c>
      <c r="J8" s="394" t="s">
        <v>257</v>
      </c>
      <c r="K8" s="394" t="s">
        <v>257</v>
      </c>
      <c r="L8" s="394" t="s">
        <v>257</v>
      </c>
      <c r="M8" s="394" t="s">
        <v>257</v>
      </c>
      <c r="N8" s="394" t="s">
        <v>257</v>
      </c>
      <c r="O8" s="394" t="s">
        <v>257</v>
      </c>
      <c r="P8" s="394" t="s">
        <v>257</v>
      </c>
      <c r="Q8" s="394" t="s">
        <v>257</v>
      </c>
      <c r="R8" s="394" t="s">
        <v>257</v>
      </c>
      <c r="S8" s="270" t="s">
        <v>314</v>
      </c>
    </row>
    <row r="9" spans="1:19" ht="20.100000000000001" customHeight="1">
      <c r="A9" s="67" t="s">
        <v>13</v>
      </c>
      <c r="B9" s="93">
        <v>0</v>
      </c>
      <c r="C9" s="93">
        <v>0</v>
      </c>
      <c r="D9" s="93">
        <v>12</v>
      </c>
      <c r="E9" s="93">
        <v>8</v>
      </c>
      <c r="F9" s="93">
        <v>2</v>
      </c>
      <c r="G9" s="93">
        <v>1</v>
      </c>
      <c r="H9" s="93">
        <v>2</v>
      </c>
      <c r="I9" s="93">
        <v>3</v>
      </c>
      <c r="J9" s="93">
        <v>2</v>
      </c>
      <c r="K9" s="93">
        <v>6</v>
      </c>
      <c r="L9" s="93">
        <v>9</v>
      </c>
      <c r="M9" s="93">
        <v>6</v>
      </c>
      <c r="N9" s="93">
        <v>0</v>
      </c>
      <c r="O9" s="93">
        <v>0</v>
      </c>
      <c r="P9" s="93">
        <f t="shared" ref="P9:Q13" si="0">SUM(N9,L9,J9,H9,F9,D9,B9)</f>
        <v>27</v>
      </c>
      <c r="Q9" s="93">
        <f t="shared" si="0"/>
        <v>24</v>
      </c>
      <c r="R9" s="93">
        <f t="shared" ref="R9:R22" si="1">SUM(P9:Q9)</f>
        <v>51</v>
      </c>
      <c r="S9" s="275" t="s">
        <v>315</v>
      </c>
    </row>
    <row r="10" spans="1:19" ht="20.100000000000001" customHeight="1">
      <c r="A10" s="67" t="s">
        <v>14</v>
      </c>
      <c r="B10" s="93">
        <v>0</v>
      </c>
      <c r="C10" s="93">
        <v>0</v>
      </c>
      <c r="D10" s="93">
        <v>11</v>
      </c>
      <c r="E10" s="93">
        <v>12</v>
      </c>
      <c r="F10" s="93">
        <v>0</v>
      </c>
      <c r="G10" s="93">
        <v>6</v>
      </c>
      <c r="H10" s="93">
        <v>2</v>
      </c>
      <c r="I10" s="93">
        <v>7</v>
      </c>
      <c r="J10" s="93">
        <v>2</v>
      </c>
      <c r="K10" s="93">
        <v>6</v>
      </c>
      <c r="L10" s="93">
        <v>3</v>
      </c>
      <c r="M10" s="93">
        <v>9</v>
      </c>
      <c r="N10" s="93">
        <v>1</v>
      </c>
      <c r="O10" s="93">
        <v>1</v>
      </c>
      <c r="P10" s="93">
        <f t="shared" si="0"/>
        <v>19</v>
      </c>
      <c r="Q10" s="93">
        <f t="shared" si="0"/>
        <v>41</v>
      </c>
      <c r="R10" s="93">
        <f t="shared" si="1"/>
        <v>60</v>
      </c>
      <c r="S10" s="275" t="s">
        <v>316</v>
      </c>
    </row>
    <row r="11" spans="1:19" ht="20.100000000000001" customHeight="1">
      <c r="A11" s="67" t="s">
        <v>15</v>
      </c>
      <c r="B11" s="93">
        <v>0</v>
      </c>
      <c r="C11" s="93">
        <v>0</v>
      </c>
      <c r="D11" s="93">
        <v>5</v>
      </c>
      <c r="E11" s="93">
        <v>4</v>
      </c>
      <c r="F11" s="93">
        <v>1</v>
      </c>
      <c r="G11" s="93">
        <v>1</v>
      </c>
      <c r="H11" s="93">
        <v>2</v>
      </c>
      <c r="I11" s="93">
        <v>0</v>
      </c>
      <c r="J11" s="93">
        <v>5</v>
      </c>
      <c r="K11" s="93">
        <v>6</v>
      </c>
      <c r="L11" s="93">
        <v>6</v>
      </c>
      <c r="M11" s="93">
        <v>13</v>
      </c>
      <c r="N11" s="93">
        <v>0</v>
      </c>
      <c r="O11" s="93">
        <v>0</v>
      </c>
      <c r="P11" s="93">
        <f t="shared" si="0"/>
        <v>19</v>
      </c>
      <c r="Q11" s="93">
        <f t="shared" si="0"/>
        <v>24</v>
      </c>
      <c r="R11" s="93">
        <f t="shared" si="1"/>
        <v>43</v>
      </c>
      <c r="S11" s="275" t="s">
        <v>317</v>
      </c>
    </row>
    <row r="12" spans="1:19" ht="20.100000000000001" customHeight="1">
      <c r="A12" s="67" t="s">
        <v>16</v>
      </c>
      <c r="B12" s="93">
        <v>0</v>
      </c>
      <c r="C12" s="93">
        <v>0</v>
      </c>
      <c r="D12" s="93">
        <v>313</v>
      </c>
      <c r="E12" s="93">
        <v>165</v>
      </c>
      <c r="F12" s="93">
        <v>42</v>
      </c>
      <c r="G12" s="93">
        <v>40</v>
      </c>
      <c r="H12" s="93">
        <v>90</v>
      </c>
      <c r="I12" s="93">
        <v>70</v>
      </c>
      <c r="J12" s="93">
        <v>43</v>
      </c>
      <c r="K12" s="93">
        <v>94</v>
      </c>
      <c r="L12" s="93">
        <v>114</v>
      </c>
      <c r="M12" s="93">
        <v>168</v>
      </c>
      <c r="N12" s="93">
        <v>22</v>
      </c>
      <c r="O12" s="93">
        <v>29</v>
      </c>
      <c r="P12" s="93">
        <f t="shared" si="0"/>
        <v>624</v>
      </c>
      <c r="Q12" s="93">
        <f t="shared" si="0"/>
        <v>566</v>
      </c>
      <c r="R12" s="93">
        <f t="shared" si="1"/>
        <v>1190</v>
      </c>
      <c r="S12" s="275" t="s">
        <v>318</v>
      </c>
    </row>
    <row r="13" spans="1:19" ht="20.100000000000001" customHeight="1">
      <c r="A13" s="67" t="s">
        <v>17</v>
      </c>
      <c r="B13" s="93">
        <v>0</v>
      </c>
      <c r="C13" s="93">
        <v>0</v>
      </c>
      <c r="D13" s="93">
        <v>2</v>
      </c>
      <c r="E13" s="93">
        <v>0</v>
      </c>
      <c r="F13" s="93">
        <v>0</v>
      </c>
      <c r="G13" s="93">
        <v>1</v>
      </c>
      <c r="H13" s="93">
        <v>0</v>
      </c>
      <c r="I13" s="93">
        <v>0</v>
      </c>
      <c r="J13" s="93">
        <v>6</v>
      </c>
      <c r="K13" s="93">
        <v>4</v>
      </c>
      <c r="L13" s="93">
        <v>1</v>
      </c>
      <c r="M13" s="93">
        <v>3</v>
      </c>
      <c r="N13" s="93">
        <v>0</v>
      </c>
      <c r="O13" s="93">
        <v>0</v>
      </c>
      <c r="P13" s="393">
        <f t="shared" si="0"/>
        <v>9</v>
      </c>
      <c r="Q13" s="393">
        <f t="shared" si="0"/>
        <v>8</v>
      </c>
      <c r="R13" s="393">
        <f t="shared" ref="R13" si="2">SUM(P13:Q13)</f>
        <v>17</v>
      </c>
      <c r="S13" s="275" t="s">
        <v>319</v>
      </c>
    </row>
    <row r="14" spans="1:19" ht="20.100000000000001" customHeight="1">
      <c r="A14" s="67" t="s">
        <v>18</v>
      </c>
      <c r="B14" s="93">
        <v>0</v>
      </c>
      <c r="C14" s="93">
        <v>0</v>
      </c>
      <c r="D14" s="93">
        <v>23</v>
      </c>
      <c r="E14" s="93">
        <v>11</v>
      </c>
      <c r="F14" s="93">
        <v>9</v>
      </c>
      <c r="G14" s="93">
        <v>14</v>
      </c>
      <c r="H14" s="93">
        <v>12</v>
      </c>
      <c r="I14" s="93">
        <v>16</v>
      </c>
      <c r="J14" s="93">
        <v>5</v>
      </c>
      <c r="K14" s="93">
        <v>15</v>
      </c>
      <c r="L14" s="93">
        <v>17</v>
      </c>
      <c r="M14" s="93">
        <v>18</v>
      </c>
      <c r="N14" s="93">
        <v>3</v>
      </c>
      <c r="O14" s="93">
        <v>2</v>
      </c>
      <c r="P14" s="93">
        <f t="shared" ref="P14:P23" si="3">SUM(N14,L14,J14,H14,F14,D14,B14)</f>
        <v>69</v>
      </c>
      <c r="Q14" s="93">
        <f t="shared" ref="Q14:Q23" si="4">SUM(O14,M14,K14,I14,G14,E14,C14)</f>
        <v>76</v>
      </c>
      <c r="R14" s="93">
        <f t="shared" si="1"/>
        <v>145</v>
      </c>
      <c r="S14" s="275" t="s">
        <v>320</v>
      </c>
    </row>
    <row r="15" spans="1:19" ht="20.100000000000001" customHeight="1">
      <c r="A15" s="67" t="s">
        <v>19</v>
      </c>
      <c r="B15" s="93">
        <v>0</v>
      </c>
      <c r="C15" s="93">
        <v>0</v>
      </c>
      <c r="D15" s="93">
        <v>63</v>
      </c>
      <c r="E15" s="93">
        <v>21</v>
      </c>
      <c r="F15" s="93">
        <v>11</v>
      </c>
      <c r="G15" s="93">
        <v>15</v>
      </c>
      <c r="H15" s="93">
        <v>5</v>
      </c>
      <c r="I15" s="93">
        <v>10</v>
      </c>
      <c r="J15" s="93">
        <v>4</v>
      </c>
      <c r="K15" s="93">
        <v>12</v>
      </c>
      <c r="L15" s="93">
        <v>18</v>
      </c>
      <c r="M15" s="93">
        <v>16</v>
      </c>
      <c r="N15" s="93">
        <v>0</v>
      </c>
      <c r="O15" s="93">
        <v>0</v>
      </c>
      <c r="P15" s="93">
        <f t="shared" si="3"/>
        <v>101</v>
      </c>
      <c r="Q15" s="93">
        <f t="shared" si="4"/>
        <v>74</v>
      </c>
      <c r="R15" s="93">
        <f t="shared" si="1"/>
        <v>175</v>
      </c>
      <c r="S15" s="275" t="s">
        <v>321</v>
      </c>
    </row>
    <row r="16" spans="1:19" ht="20.100000000000001" customHeight="1">
      <c r="A16" s="67" t="s">
        <v>20</v>
      </c>
      <c r="B16" s="93">
        <v>0</v>
      </c>
      <c r="C16" s="93">
        <v>0</v>
      </c>
      <c r="D16" s="93">
        <v>12</v>
      </c>
      <c r="E16" s="93">
        <v>20</v>
      </c>
      <c r="F16" s="93">
        <v>10</v>
      </c>
      <c r="G16" s="93">
        <v>13</v>
      </c>
      <c r="H16" s="93">
        <v>40</v>
      </c>
      <c r="I16" s="93">
        <v>26</v>
      </c>
      <c r="J16" s="93">
        <v>9</v>
      </c>
      <c r="K16" s="93">
        <v>17</v>
      </c>
      <c r="L16" s="93">
        <v>20</v>
      </c>
      <c r="M16" s="93">
        <v>23</v>
      </c>
      <c r="N16" s="93">
        <v>2</v>
      </c>
      <c r="O16" s="93">
        <v>1</v>
      </c>
      <c r="P16" s="93">
        <f t="shared" si="3"/>
        <v>93</v>
      </c>
      <c r="Q16" s="93">
        <f t="shared" si="4"/>
        <v>100</v>
      </c>
      <c r="R16" s="93">
        <f t="shared" si="1"/>
        <v>193</v>
      </c>
      <c r="S16" s="275" t="s">
        <v>322</v>
      </c>
    </row>
    <row r="17" spans="1:19" ht="20.100000000000001" customHeight="1">
      <c r="A17" s="95" t="s">
        <v>21</v>
      </c>
      <c r="B17" s="93">
        <v>0</v>
      </c>
      <c r="C17" s="93">
        <v>0</v>
      </c>
      <c r="D17" s="93">
        <v>40</v>
      </c>
      <c r="E17" s="93">
        <v>23</v>
      </c>
      <c r="F17" s="93">
        <v>12</v>
      </c>
      <c r="G17" s="93">
        <v>11</v>
      </c>
      <c r="H17" s="93">
        <v>5</v>
      </c>
      <c r="I17" s="93">
        <v>9</v>
      </c>
      <c r="J17" s="93">
        <v>18</v>
      </c>
      <c r="K17" s="93">
        <v>36</v>
      </c>
      <c r="L17" s="93">
        <v>19</v>
      </c>
      <c r="M17" s="93">
        <v>36</v>
      </c>
      <c r="N17" s="93">
        <v>5</v>
      </c>
      <c r="O17" s="93">
        <v>0</v>
      </c>
      <c r="P17" s="93">
        <f t="shared" si="3"/>
        <v>99</v>
      </c>
      <c r="Q17" s="93">
        <f t="shared" si="4"/>
        <v>115</v>
      </c>
      <c r="R17" s="93">
        <f t="shared" si="1"/>
        <v>214</v>
      </c>
      <c r="S17" s="275" t="s">
        <v>323</v>
      </c>
    </row>
    <row r="18" spans="1:19" ht="20.100000000000001" customHeight="1">
      <c r="A18" s="67" t="s">
        <v>22</v>
      </c>
      <c r="B18" s="93">
        <v>0</v>
      </c>
      <c r="C18" s="93">
        <v>0</v>
      </c>
      <c r="D18" s="93">
        <v>14</v>
      </c>
      <c r="E18" s="93">
        <v>15</v>
      </c>
      <c r="F18" s="93">
        <v>3</v>
      </c>
      <c r="G18" s="93">
        <v>8</v>
      </c>
      <c r="H18" s="93">
        <v>3</v>
      </c>
      <c r="I18" s="93">
        <v>8</v>
      </c>
      <c r="J18" s="93">
        <v>1</v>
      </c>
      <c r="K18" s="93">
        <v>19</v>
      </c>
      <c r="L18" s="93">
        <v>9</v>
      </c>
      <c r="M18" s="93">
        <v>11</v>
      </c>
      <c r="N18" s="93">
        <v>0</v>
      </c>
      <c r="O18" s="93">
        <v>0</v>
      </c>
      <c r="P18" s="93">
        <f t="shared" si="3"/>
        <v>30</v>
      </c>
      <c r="Q18" s="93">
        <f t="shared" si="4"/>
        <v>61</v>
      </c>
      <c r="R18" s="93">
        <f t="shared" si="1"/>
        <v>91</v>
      </c>
      <c r="S18" s="275" t="s">
        <v>324</v>
      </c>
    </row>
    <row r="19" spans="1:19" ht="20.100000000000001" customHeight="1">
      <c r="A19" s="67" t="s">
        <v>23</v>
      </c>
      <c r="B19" s="93">
        <v>0</v>
      </c>
      <c r="C19" s="93">
        <v>0</v>
      </c>
      <c r="D19" s="93">
        <v>11</v>
      </c>
      <c r="E19" s="93">
        <v>23</v>
      </c>
      <c r="F19" s="93">
        <v>8</v>
      </c>
      <c r="G19" s="93">
        <v>6</v>
      </c>
      <c r="H19" s="93">
        <v>8</v>
      </c>
      <c r="I19" s="93">
        <v>9</v>
      </c>
      <c r="J19" s="93">
        <v>5</v>
      </c>
      <c r="K19" s="93">
        <v>13</v>
      </c>
      <c r="L19" s="93">
        <v>7</v>
      </c>
      <c r="M19" s="93">
        <v>9</v>
      </c>
      <c r="N19" s="93">
        <v>1</v>
      </c>
      <c r="O19" s="93">
        <v>0</v>
      </c>
      <c r="P19" s="93">
        <f t="shared" si="3"/>
        <v>40</v>
      </c>
      <c r="Q19" s="93">
        <f t="shared" si="4"/>
        <v>60</v>
      </c>
      <c r="R19" s="93">
        <f t="shared" si="1"/>
        <v>100</v>
      </c>
      <c r="S19" s="275" t="s">
        <v>325</v>
      </c>
    </row>
    <row r="20" spans="1:19" ht="20.100000000000001" customHeight="1">
      <c r="A20" s="67" t="s">
        <v>24</v>
      </c>
      <c r="B20" s="93">
        <v>0</v>
      </c>
      <c r="C20" s="93">
        <v>0</v>
      </c>
      <c r="D20" s="93">
        <v>8</v>
      </c>
      <c r="E20" s="93">
        <v>11</v>
      </c>
      <c r="F20" s="93">
        <v>3</v>
      </c>
      <c r="G20" s="93">
        <v>5</v>
      </c>
      <c r="H20" s="93">
        <v>6</v>
      </c>
      <c r="I20" s="93">
        <v>10</v>
      </c>
      <c r="J20" s="93">
        <v>8</v>
      </c>
      <c r="K20" s="93">
        <v>17</v>
      </c>
      <c r="L20" s="93">
        <v>13</v>
      </c>
      <c r="M20" s="93">
        <v>5</v>
      </c>
      <c r="N20" s="93">
        <v>0</v>
      </c>
      <c r="O20" s="93">
        <v>0</v>
      </c>
      <c r="P20" s="93">
        <f t="shared" si="3"/>
        <v>38</v>
      </c>
      <c r="Q20" s="93">
        <f t="shared" si="4"/>
        <v>48</v>
      </c>
      <c r="R20" s="93">
        <f t="shared" si="1"/>
        <v>86</v>
      </c>
      <c r="S20" s="275" t="s">
        <v>326</v>
      </c>
    </row>
    <row r="21" spans="1:19" ht="20.100000000000001" customHeight="1">
      <c r="A21" s="67" t="s">
        <v>25</v>
      </c>
      <c r="B21" s="93">
        <v>0</v>
      </c>
      <c r="C21" s="93">
        <v>0</v>
      </c>
      <c r="D21" s="93">
        <v>24</v>
      </c>
      <c r="E21" s="93">
        <v>11</v>
      </c>
      <c r="F21" s="93">
        <v>4</v>
      </c>
      <c r="G21" s="93">
        <v>2</v>
      </c>
      <c r="H21" s="93">
        <v>4</v>
      </c>
      <c r="I21" s="93">
        <v>8</v>
      </c>
      <c r="J21" s="93">
        <v>5</v>
      </c>
      <c r="K21" s="93">
        <v>12</v>
      </c>
      <c r="L21" s="93">
        <v>5</v>
      </c>
      <c r="M21" s="93">
        <v>6</v>
      </c>
      <c r="N21" s="93">
        <v>0</v>
      </c>
      <c r="O21" s="93">
        <v>0</v>
      </c>
      <c r="P21" s="93">
        <f t="shared" si="3"/>
        <v>42</v>
      </c>
      <c r="Q21" s="93">
        <f t="shared" si="4"/>
        <v>39</v>
      </c>
      <c r="R21" s="93">
        <f t="shared" si="1"/>
        <v>81</v>
      </c>
      <c r="S21" s="274" t="s">
        <v>327</v>
      </c>
    </row>
    <row r="22" spans="1:19" ht="20.100000000000001" customHeight="1" thickBot="1">
      <c r="A22" s="99" t="s">
        <v>26</v>
      </c>
      <c r="B22" s="100">
        <v>0</v>
      </c>
      <c r="C22" s="100">
        <v>0</v>
      </c>
      <c r="D22" s="100">
        <v>22</v>
      </c>
      <c r="E22" s="100">
        <v>19</v>
      </c>
      <c r="F22" s="100">
        <v>4</v>
      </c>
      <c r="G22" s="100">
        <v>15</v>
      </c>
      <c r="H22" s="100">
        <v>2</v>
      </c>
      <c r="I22" s="100">
        <v>23</v>
      </c>
      <c r="J22" s="100">
        <v>2</v>
      </c>
      <c r="K22" s="100">
        <v>13</v>
      </c>
      <c r="L22" s="100">
        <v>5</v>
      </c>
      <c r="M22" s="100">
        <v>19</v>
      </c>
      <c r="N22" s="100">
        <v>1</v>
      </c>
      <c r="O22" s="100">
        <v>0</v>
      </c>
      <c r="P22" s="94">
        <f t="shared" si="3"/>
        <v>36</v>
      </c>
      <c r="Q22" s="94">
        <f t="shared" si="4"/>
        <v>89</v>
      </c>
      <c r="R22" s="100">
        <f t="shared" si="1"/>
        <v>125</v>
      </c>
      <c r="S22" s="272" t="s">
        <v>328</v>
      </c>
    </row>
    <row r="23" spans="1:19" ht="20.100000000000001" customHeight="1" thickTop="1" thickBot="1">
      <c r="A23" s="97" t="s">
        <v>8</v>
      </c>
      <c r="B23" s="98">
        <f>SUM(B8:B22)</f>
        <v>0</v>
      </c>
      <c r="C23" s="98">
        <f>SUM(C8:C22)</f>
        <v>0</v>
      </c>
      <c r="D23" s="98">
        <f>SUM(D8:D22)</f>
        <v>560</v>
      </c>
      <c r="E23" s="98">
        <f t="shared" ref="E23:R23" si="5">SUM(E8:E22)</f>
        <v>343</v>
      </c>
      <c r="F23" s="98">
        <f t="shared" si="5"/>
        <v>109</v>
      </c>
      <c r="G23" s="98">
        <f t="shared" si="5"/>
        <v>138</v>
      </c>
      <c r="H23" s="98">
        <f t="shared" si="5"/>
        <v>181</v>
      </c>
      <c r="I23" s="98">
        <f t="shared" si="5"/>
        <v>199</v>
      </c>
      <c r="J23" s="98">
        <f t="shared" si="5"/>
        <v>115</v>
      </c>
      <c r="K23" s="98">
        <f t="shared" si="5"/>
        <v>270</v>
      </c>
      <c r="L23" s="98">
        <f t="shared" si="5"/>
        <v>246</v>
      </c>
      <c r="M23" s="98">
        <f t="shared" si="5"/>
        <v>342</v>
      </c>
      <c r="N23" s="98">
        <f>SUM(N8:N22)</f>
        <v>35</v>
      </c>
      <c r="O23" s="98">
        <f>SUM(O8:O22)</f>
        <v>33</v>
      </c>
      <c r="P23" s="86">
        <f t="shared" si="3"/>
        <v>1246</v>
      </c>
      <c r="Q23" s="86">
        <f t="shared" si="4"/>
        <v>1325</v>
      </c>
      <c r="R23" s="98">
        <f t="shared" si="5"/>
        <v>2571</v>
      </c>
      <c r="S23" s="273" t="s">
        <v>329</v>
      </c>
    </row>
    <row r="24" spans="1:19" ht="13.5" thickTop="1"/>
    <row r="25" spans="1:19" ht="24" customHeight="1"/>
    <row r="30" spans="1:19">
      <c r="D30" s="13"/>
    </row>
  </sheetData>
  <mergeCells count="21">
    <mergeCell ref="J5:K5"/>
    <mergeCell ref="D4:E4"/>
    <mergeCell ref="N5:O5"/>
    <mergeCell ref="B5:C5"/>
    <mergeCell ref="H4:I4"/>
    <mergeCell ref="P4:R4"/>
    <mergeCell ref="D5:E5"/>
    <mergeCell ref="A1:S1"/>
    <mergeCell ref="A2:S2"/>
    <mergeCell ref="J4:K4"/>
    <mergeCell ref="L4:M4"/>
    <mergeCell ref="N4:O4"/>
    <mergeCell ref="A3:R3"/>
    <mergeCell ref="S4:S7"/>
    <mergeCell ref="F5:G5"/>
    <mergeCell ref="H5:I5"/>
    <mergeCell ref="L5:M5"/>
    <mergeCell ref="P5:R5"/>
    <mergeCell ref="F4:G4"/>
    <mergeCell ref="B4:C4"/>
    <mergeCell ref="A4:A6"/>
  </mergeCells>
  <phoneticPr fontId="2" type="noConversion"/>
  <printOptions horizontalCentered="1"/>
  <pageMargins left="1" right="1" top="1.5" bottom="1" header="1.5" footer="1"/>
  <pageSetup paperSize="9" scale="75" orientation="landscape" r:id="rId1"/>
  <headerFooter alignWithMargins="0">
    <oddFooter>&amp;C&amp;"Arial,Bold"&amp;12 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5"/>
  <sheetViews>
    <sheetView rightToLeft="1" view="pageBreakPreview" zoomScale="75" zoomScaleNormal="100" zoomScaleSheetLayoutView="75" workbookViewId="0">
      <selection activeCell="F32" sqref="F32"/>
    </sheetView>
  </sheetViews>
  <sheetFormatPr defaultRowHeight="12.75"/>
  <cols>
    <col min="1" max="1" width="11.85546875" customWidth="1"/>
    <col min="2" max="2" width="8.42578125" customWidth="1"/>
    <col min="3" max="5" width="9.42578125" customWidth="1"/>
    <col min="6" max="6" width="8.85546875" customWidth="1"/>
    <col min="7" max="7" width="7.5703125" customWidth="1"/>
    <col min="8" max="9" width="7.140625" customWidth="1"/>
    <col min="10" max="10" width="8.28515625" customWidth="1"/>
    <col min="11" max="11" width="7.7109375" customWidth="1"/>
    <col min="12" max="12" width="8.42578125" customWidth="1"/>
    <col min="13" max="13" width="8.140625" customWidth="1"/>
    <col min="14" max="16" width="9.42578125" customWidth="1"/>
    <col min="17" max="17" width="16.140625" bestFit="1" customWidth="1"/>
  </cols>
  <sheetData>
    <row r="1" spans="1:17" ht="21" customHeight="1">
      <c r="A1" s="531" t="s">
        <v>574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</row>
    <row r="2" spans="1:17" ht="24.75" customHeight="1">
      <c r="A2" s="605" t="s">
        <v>575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</row>
    <row r="3" spans="1:17" ht="24.75" customHeight="1" thickBot="1">
      <c r="A3" s="570" t="s">
        <v>270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302" t="s">
        <v>514</v>
      </c>
    </row>
    <row r="4" spans="1:17" s="13" customFormat="1" ht="20.100000000000001" customHeight="1" thickTop="1">
      <c r="A4" s="541" t="s">
        <v>1</v>
      </c>
      <c r="B4" s="541" t="s">
        <v>2</v>
      </c>
      <c r="C4" s="541"/>
      <c r="D4" s="541" t="s">
        <v>3</v>
      </c>
      <c r="E4" s="541"/>
      <c r="F4" s="541" t="s">
        <v>4</v>
      </c>
      <c r="G4" s="541"/>
      <c r="H4" s="541" t="s">
        <v>5</v>
      </c>
      <c r="I4" s="541"/>
      <c r="J4" s="541" t="s">
        <v>6</v>
      </c>
      <c r="K4" s="541"/>
      <c r="L4" s="541" t="s">
        <v>7</v>
      </c>
      <c r="M4" s="541"/>
      <c r="N4" s="541" t="s">
        <v>8</v>
      </c>
      <c r="O4" s="541"/>
      <c r="P4" s="541"/>
      <c r="Q4" s="596" t="s">
        <v>313</v>
      </c>
    </row>
    <row r="5" spans="1:17" s="13" customFormat="1" ht="20.100000000000001" customHeight="1">
      <c r="A5" s="544"/>
      <c r="B5" s="597" t="s">
        <v>357</v>
      </c>
      <c r="C5" s="597"/>
      <c r="D5" s="597" t="s">
        <v>358</v>
      </c>
      <c r="E5" s="597"/>
      <c r="F5" s="597" t="s">
        <v>359</v>
      </c>
      <c r="G5" s="597"/>
      <c r="H5" s="597" t="s">
        <v>360</v>
      </c>
      <c r="I5" s="597"/>
      <c r="J5" s="597" t="s">
        <v>361</v>
      </c>
      <c r="K5" s="597"/>
      <c r="L5" s="597" t="s">
        <v>362</v>
      </c>
      <c r="M5" s="597"/>
      <c r="N5" s="597" t="s">
        <v>329</v>
      </c>
      <c r="O5" s="597"/>
      <c r="P5" s="597"/>
      <c r="Q5" s="601"/>
    </row>
    <row r="6" spans="1:17" s="13" customFormat="1" ht="20.100000000000001" customHeight="1">
      <c r="A6" s="544"/>
      <c r="B6" s="96" t="s">
        <v>9</v>
      </c>
      <c r="C6" s="96" t="s">
        <v>10</v>
      </c>
      <c r="D6" s="96" t="s">
        <v>9</v>
      </c>
      <c r="E6" s="96" t="s">
        <v>10</v>
      </c>
      <c r="F6" s="96" t="s">
        <v>9</v>
      </c>
      <c r="G6" s="96" t="s">
        <v>10</v>
      </c>
      <c r="H6" s="96" t="s">
        <v>9</v>
      </c>
      <c r="I6" s="96" t="s">
        <v>10</v>
      </c>
      <c r="J6" s="96" t="s">
        <v>9</v>
      </c>
      <c r="K6" s="96" t="s">
        <v>10</v>
      </c>
      <c r="L6" s="96" t="s">
        <v>9</v>
      </c>
      <c r="M6" s="96" t="s">
        <v>10</v>
      </c>
      <c r="N6" s="96" t="s">
        <v>9</v>
      </c>
      <c r="O6" s="96" t="s">
        <v>10</v>
      </c>
      <c r="P6" s="62" t="s">
        <v>11</v>
      </c>
      <c r="Q6" s="601"/>
    </row>
    <row r="7" spans="1:17" s="13" customFormat="1" ht="20.100000000000001" customHeight="1" thickBot="1">
      <c r="A7" s="544"/>
      <c r="B7" s="277" t="s">
        <v>347</v>
      </c>
      <c r="C7" s="277" t="s">
        <v>348</v>
      </c>
      <c r="D7" s="277" t="s">
        <v>347</v>
      </c>
      <c r="E7" s="277" t="s">
        <v>348</v>
      </c>
      <c r="F7" s="277" t="s">
        <v>347</v>
      </c>
      <c r="G7" s="277" t="s">
        <v>348</v>
      </c>
      <c r="H7" s="277" t="s">
        <v>347</v>
      </c>
      <c r="I7" s="277" t="s">
        <v>348</v>
      </c>
      <c r="J7" s="277" t="s">
        <v>347</v>
      </c>
      <c r="K7" s="277" t="s">
        <v>348</v>
      </c>
      <c r="L7" s="277" t="s">
        <v>347</v>
      </c>
      <c r="M7" s="277" t="s">
        <v>348</v>
      </c>
      <c r="N7" s="277" t="s">
        <v>347</v>
      </c>
      <c r="O7" s="277" t="s">
        <v>348</v>
      </c>
      <c r="P7" s="277" t="s">
        <v>349</v>
      </c>
      <c r="Q7" s="602"/>
    </row>
    <row r="8" spans="1:17" ht="20.100000000000001" customHeight="1" thickTop="1">
      <c r="A8" s="66" t="s">
        <v>12</v>
      </c>
      <c r="B8" s="91" t="s">
        <v>257</v>
      </c>
      <c r="C8" s="394" t="s">
        <v>257</v>
      </c>
      <c r="D8" s="394" t="s">
        <v>257</v>
      </c>
      <c r="E8" s="394" t="s">
        <v>257</v>
      </c>
      <c r="F8" s="394" t="s">
        <v>257</v>
      </c>
      <c r="G8" s="394" t="s">
        <v>257</v>
      </c>
      <c r="H8" s="394" t="s">
        <v>257</v>
      </c>
      <c r="I8" s="394" t="s">
        <v>257</v>
      </c>
      <c r="J8" s="394" t="s">
        <v>257</v>
      </c>
      <c r="K8" s="394" t="s">
        <v>257</v>
      </c>
      <c r="L8" s="394" t="s">
        <v>257</v>
      </c>
      <c r="M8" s="394" t="s">
        <v>257</v>
      </c>
      <c r="N8" s="394" t="s">
        <v>257</v>
      </c>
      <c r="O8" s="394" t="s">
        <v>257</v>
      </c>
      <c r="P8" s="394" t="s">
        <v>257</v>
      </c>
      <c r="Q8" s="270" t="s">
        <v>314</v>
      </c>
    </row>
    <row r="9" spans="1:17" ht="20.100000000000001" customHeight="1">
      <c r="A9" s="67" t="s">
        <v>39</v>
      </c>
      <c r="B9" s="93">
        <v>12</v>
      </c>
      <c r="C9" s="93">
        <v>8</v>
      </c>
      <c r="D9" s="93">
        <v>2</v>
      </c>
      <c r="E9" s="93">
        <v>1</v>
      </c>
      <c r="F9" s="93">
        <v>2</v>
      </c>
      <c r="G9" s="93">
        <v>3</v>
      </c>
      <c r="H9" s="93">
        <v>2</v>
      </c>
      <c r="I9" s="93">
        <v>6</v>
      </c>
      <c r="J9" s="93">
        <v>9</v>
      </c>
      <c r="K9" s="93">
        <v>6</v>
      </c>
      <c r="L9" s="93">
        <v>0</v>
      </c>
      <c r="M9" s="93">
        <v>0</v>
      </c>
      <c r="N9" s="93">
        <f t="shared" ref="N9:O12" si="0">SUM(L9,J9,H9,F9,D9,B9)</f>
        <v>27</v>
      </c>
      <c r="O9" s="93">
        <f t="shared" si="0"/>
        <v>24</v>
      </c>
      <c r="P9" s="93">
        <f t="shared" ref="P9:P22" si="1">SUM(N9:O9)</f>
        <v>51</v>
      </c>
      <c r="Q9" s="275" t="s">
        <v>315</v>
      </c>
    </row>
    <row r="10" spans="1:17" ht="20.100000000000001" customHeight="1">
      <c r="A10" s="67" t="s">
        <v>29</v>
      </c>
      <c r="B10" s="93">
        <v>12</v>
      </c>
      <c r="C10" s="93">
        <v>12</v>
      </c>
      <c r="D10" s="93">
        <v>0</v>
      </c>
      <c r="E10" s="93">
        <v>6</v>
      </c>
      <c r="F10" s="93">
        <v>3</v>
      </c>
      <c r="G10" s="93">
        <v>8</v>
      </c>
      <c r="H10" s="93">
        <v>2</v>
      </c>
      <c r="I10" s="93">
        <v>6</v>
      </c>
      <c r="J10" s="93">
        <v>4</v>
      </c>
      <c r="K10" s="93">
        <v>10</v>
      </c>
      <c r="L10" s="93">
        <v>1</v>
      </c>
      <c r="M10" s="93">
        <v>1</v>
      </c>
      <c r="N10" s="93">
        <f t="shared" si="0"/>
        <v>22</v>
      </c>
      <c r="O10" s="93">
        <f t="shared" si="0"/>
        <v>43</v>
      </c>
      <c r="P10" s="93">
        <f t="shared" si="1"/>
        <v>65</v>
      </c>
      <c r="Q10" s="275" t="s">
        <v>316</v>
      </c>
    </row>
    <row r="11" spans="1:17" ht="20.100000000000001" customHeight="1">
      <c r="A11" s="67" t="s">
        <v>15</v>
      </c>
      <c r="B11" s="93">
        <v>5</v>
      </c>
      <c r="C11" s="93">
        <v>4</v>
      </c>
      <c r="D11" s="93">
        <v>1</v>
      </c>
      <c r="E11" s="93">
        <v>1</v>
      </c>
      <c r="F11" s="93">
        <v>2</v>
      </c>
      <c r="G11" s="93">
        <v>0</v>
      </c>
      <c r="H11" s="93">
        <v>5</v>
      </c>
      <c r="I11" s="93">
        <v>6</v>
      </c>
      <c r="J11" s="93">
        <v>6</v>
      </c>
      <c r="K11" s="93">
        <v>13</v>
      </c>
      <c r="L11" s="93">
        <v>0</v>
      </c>
      <c r="M11" s="93">
        <v>0</v>
      </c>
      <c r="N11" s="93">
        <f t="shared" si="0"/>
        <v>19</v>
      </c>
      <c r="O11" s="93">
        <f t="shared" si="0"/>
        <v>24</v>
      </c>
      <c r="P11" s="93">
        <f t="shared" si="1"/>
        <v>43</v>
      </c>
      <c r="Q11" s="275" t="s">
        <v>317</v>
      </c>
    </row>
    <row r="12" spans="1:17" ht="20.100000000000001" customHeight="1">
      <c r="A12" s="67" t="s">
        <v>30</v>
      </c>
      <c r="B12" s="93">
        <v>332</v>
      </c>
      <c r="C12" s="93">
        <v>176</v>
      </c>
      <c r="D12" s="93">
        <v>42</v>
      </c>
      <c r="E12" s="93">
        <v>41</v>
      </c>
      <c r="F12" s="93">
        <v>90</v>
      </c>
      <c r="G12" s="93">
        <v>71</v>
      </c>
      <c r="H12" s="93">
        <v>43</v>
      </c>
      <c r="I12" s="93">
        <v>112</v>
      </c>
      <c r="J12" s="93">
        <v>114</v>
      </c>
      <c r="K12" s="93">
        <v>168</v>
      </c>
      <c r="L12" s="93">
        <v>22</v>
      </c>
      <c r="M12" s="93">
        <v>29</v>
      </c>
      <c r="N12" s="93">
        <f t="shared" si="0"/>
        <v>643</v>
      </c>
      <c r="O12" s="93">
        <f t="shared" si="0"/>
        <v>597</v>
      </c>
      <c r="P12" s="93">
        <f t="shared" si="1"/>
        <v>1240</v>
      </c>
      <c r="Q12" s="275" t="s">
        <v>318</v>
      </c>
    </row>
    <row r="13" spans="1:17" ht="20.100000000000001" customHeight="1">
      <c r="A13" s="67" t="s">
        <v>17</v>
      </c>
      <c r="B13" s="93">
        <v>2</v>
      </c>
      <c r="C13" s="93">
        <v>0</v>
      </c>
      <c r="D13" s="93">
        <v>0</v>
      </c>
      <c r="E13" s="93">
        <v>1</v>
      </c>
      <c r="F13" s="93">
        <v>0</v>
      </c>
      <c r="G13" s="93">
        <v>0</v>
      </c>
      <c r="H13" s="93">
        <v>6</v>
      </c>
      <c r="I13" s="93">
        <v>4</v>
      </c>
      <c r="J13" s="93">
        <v>1</v>
      </c>
      <c r="K13" s="93">
        <v>3</v>
      </c>
      <c r="L13" s="93">
        <v>0</v>
      </c>
      <c r="M13" s="93">
        <v>0</v>
      </c>
      <c r="N13" s="393">
        <f t="shared" ref="N13" si="2">SUM(L13,J13,H13,F13,D13,B13)</f>
        <v>9</v>
      </c>
      <c r="O13" s="393">
        <f t="shared" ref="O13" si="3">SUM(M13,K13,I13,G13,E13,C13)</f>
        <v>8</v>
      </c>
      <c r="P13" s="393">
        <f t="shared" ref="P13" si="4">SUM(N13:O13)</f>
        <v>17</v>
      </c>
      <c r="Q13" s="275" t="s">
        <v>319</v>
      </c>
    </row>
    <row r="14" spans="1:17" ht="20.100000000000001" customHeight="1">
      <c r="A14" s="67" t="s">
        <v>18</v>
      </c>
      <c r="B14" s="93">
        <v>24</v>
      </c>
      <c r="C14" s="93">
        <v>11</v>
      </c>
      <c r="D14" s="93">
        <v>9</v>
      </c>
      <c r="E14" s="93">
        <v>14</v>
      </c>
      <c r="F14" s="93">
        <v>12</v>
      </c>
      <c r="G14" s="93">
        <v>16</v>
      </c>
      <c r="H14" s="93">
        <v>6</v>
      </c>
      <c r="I14" s="93">
        <v>15</v>
      </c>
      <c r="J14" s="93">
        <v>17</v>
      </c>
      <c r="K14" s="93">
        <v>18</v>
      </c>
      <c r="L14" s="93">
        <v>3</v>
      </c>
      <c r="M14" s="93">
        <v>2</v>
      </c>
      <c r="N14" s="93">
        <f t="shared" ref="N14:N22" si="5">SUM(L14,J14,H14,F14,D14,B14)</f>
        <v>71</v>
      </c>
      <c r="O14" s="93">
        <f t="shared" ref="O14:O22" si="6">SUM(M14,K14,I14,G14,E14,C14)</f>
        <v>76</v>
      </c>
      <c r="P14" s="93">
        <f t="shared" si="1"/>
        <v>147</v>
      </c>
      <c r="Q14" s="275" t="s">
        <v>320</v>
      </c>
    </row>
    <row r="15" spans="1:17" ht="20.100000000000001" customHeight="1">
      <c r="A15" s="67" t="s">
        <v>19</v>
      </c>
      <c r="B15" s="93">
        <v>63</v>
      </c>
      <c r="C15" s="93">
        <v>21</v>
      </c>
      <c r="D15" s="93">
        <v>11</v>
      </c>
      <c r="E15" s="93">
        <v>15</v>
      </c>
      <c r="F15" s="93">
        <v>5</v>
      </c>
      <c r="G15" s="93">
        <v>10</v>
      </c>
      <c r="H15" s="93">
        <v>4</v>
      </c>
      <c r="I15" s="93">
        <v>13</v>
      </c>
      <c r="J15" s="93">
        <v>18</v>
      </c>
      <c r="K15" s="93">
        <v>16</v>
      </c>
      <c r="L15" s="93">
        <v>0</v>
      </c>
      <c r="M15" s="93">
        <v>0</v>
      </c>
      <c r="N15" s="93">
        <f t="shared" si="5"/>
        <v>101</v>
      </c>
      <c r="O15" s="93">
        <f t="shared" si="6"/>
        <v>75</v>
      </c>
      <c r="P15" s="93">
        <f t="shared" si="1"/>
        <v>176</v>
      </c>
      <c r="Q15" s="275" t="s">
        <v>321</v>
      </c>
    </row>
    <row r="16" spans="1:17" ht="20.100000000000001" customHeight="1">
      <c r="A16" s="67" t="s">
        <v>20</v>
      </c>
      <c r="B16" s="93">
        <v>12</v>
      </c>
      <c r="C16" s="93">
        <v>20</v>
      </c>
      <c r="D16" s="93">
        <v>10</v>
      </c>
      <c r="E16" s="93">
        <v>13</v>
      </c>
      <c r="F16" s="93">
        <v>40</v>
      </c>
      <c r="G16" s="93">
        <v>26</v>
      </c>
      <c r="H16" s="93">
        <v>9</v>
      </c>
      <c r="I16" s="93">
        <v>17</v>
      </c>
      <c r="J16" s="93">
        <v>20</v>
      </c>
      <c r="K16" s="93">
        <v>23</v>
      </c>
      <c r="L16" s="93">
        <v>2</v>
      </c>
      <c r="M16" s="93">
        <v>1</v>
      </c>
      <c r="N16" s="93">
        <f t="shared" si="5"/>
        <v>93</v>
      </c>
      <c r="O16" s="93">
        <f t="shared" si="6"/>
        <v>100</v>
      </c>
      <c r="P16" s="93">
        <f t="shared" si="1"/>
        <v>193</v>
      </c>
      <c r="Q16" s="275" t="s">
        <v>322</v>
      </c>
    </row>
    <row r="17" spans="1:17" ht="20.100000000000001" customHeight="1">
      <c r="A17" s="95" t="s">
        <v>21</v>
      </c>
      <c r="B17" s="93">
        <v>41</v>
      </c>
      <c r="C17" s="93">
        <v>23</v>
      </c>
      <c r="D17" s="93">
        <v>12</v>
      </c>
      <c r="E17" s="93">
        <v>11</v>
      </c>
      <c r="F17" s="93">
        <v>5</v>
      </c>
      <c r="G17" s="93">
        <v>9</v>
      </c>
      <c r="H17" s="93">
        <v>18</v>
      </c>
      <c r="I17" s="93">
        <v>36</v>
      </c>
      <c r="J17" s="93">
        <v>19</v>
      </c>
      <c r="K17" s="93">
        <v>36</v>
      </c>
      <c r="L17" s="93">
        <v>8</v>
      </c>
      <c r="M17" s="93">
        <v>0</v>
      </c>
      <c r="N17" s="93">
        <f t="shared" si="5"/>
        <v>103</v>
      </c>
      <c r="O17" s="93">
        <f t="shared" si="6"/>
        <v>115</v>
      </c>
      <c r="P17" s="93">
        <f t="shared" si="1"/>
        <v>218</v>
      </c>
      <c r="Q17" s="275" t="s">
        <v>323</v>
      </c>
    </row>
    <row r="18" spans="1:17" ht="20.100000000000001" customHeight="1">
      <c r="A18" s="67" t="s">
        <v>22</v>
      </c>
      <c r="B18" s="93">
        <v>14</v>
      </c>
      <c r="C18" s="93">
        <v>15</v>
      </c>
      <c r="D18" s="93">
        <v>3</v>
      </c>
      <c r="E18" s="93">
        <v>8</v>
      </c>
      <c r="F18" s="93">
        <v>3</v>
      </c>
      <c r="G18" s="93">
        <v>8</v>
      </c>
      <c r="H18" s="93">
        <v>1</v>
      </c>
      <c r="I18" s="93">
        <v>19</v>
      </c>
      <c r="J18" s="93">
        <v>9</v>
      </c>
      <c r="K18" s="93">
        <v>11</v>
      </c>
      <c r="L18" s="93">
        <v>0</v>
      </c>
      <c r="M18" s="93">
        <v>0</v>
      </c>
      <c r="N18" s="93">
        <f t="shared" si="5"/>
        <v>30</v>
      </c>
      <c r="O18" s="93">
        <f t="shared" si="6"/>
        <v>61</v>
      </c>
      <c r="P18" s="93">
        <f t="shared" si="1"/>
        <v>91</v>
      </c>
      <c r="Q18" s="275" t="s">
        <v>324</v>
      </c>
    </row>
    <row r="19" spans="1:17" ht="20.100000000000001" customHeight="1">
      <c r="A19" s="67" t="s">
        <v>23</v>
      </c>
      <c r="B19" s="93">
        <v>11</v>
      </c>
      <c r="C19" s="93">
        <v>23</v>
      </c>
      <c r="D19" s="93">
        <v>8</v>
      </c>
      <c r="E19" s="93">
        <v>6</v>
      </c>
      <c r="F19" s="93">
        <v>8</v>
      </c>
      <c r="G19" s="93">
        <v>9</v>
      </c>
      <c r="H19" s="93">
        <v>5</v>
      </c>
      <c r="I19" s="93">
        <v>13</v>
      </c>
      <c r="J19" s="93">
        <v>7</v>
      </c>
      <c r="K19" s="93">
        <v>9</v>
      </c>
      <c r="L19" s="93">
        <v>1</v>
      </c>
      <c r="M19" s="93">
        <v>0</v>
      </c>
      <c r="N19" s="93">
        <f t="shared" si="5"/>
        <v>40</v>
      </c>
      <c r="O19" s="93">
        <f t="shared" si="6"/>
        <v>60</v>
      </c>
      <c r="P19" s="93">
        <f t="shared" si="1"/>
        <v>100</v>
      </c>
      <c r="Q19" s="275" t="s">
        <v>325</v>
      </c>
    </row>
    <row r="20" spans="1:17" ht="20.100000000000001" customHeight="1">
      <c r="A20" s="67" t="s">
        <v>24</v>
      </c>
      <c r="B20" s="93">
        <v>8</v>
      </c>
      <c r="C20" s="93">
        <v>11</v>
      </c>
      <c r="D20" s="93">
        <v>3</v>
      </c>
      <c r="E20" s="93">
        <v>5</v>
      </c>
      <c r="F20" s="93">
        <v>6</v>
      </c>
      <c r="G20" s="93">
        <v>10</v>
      </c>
      <c r="H20" s="93">
        <v>8</v>
      </c>
      <c r="I20" s="93">
        <v>17</v>
      </c>
      <c r="J20" s="93">
        <v>13</v>
      </c>
      <c r="K20" s="93">
        <v>5</v>
      </c>
      <c r="L20" s="93">
        <v>0</v>
      </c>
      <c r="M20" s="93">
        <v>0</v>
      </c>
      <c r="N20" s="93">
        <f t="shared" si="5"/>
        <v>38</v>
      </c>
      <c r="O20" s="93">
        <f t="shared" si="6"/>
        <v>48</v>
      </c>
      <c r="P20" s="93">
        <f t="shared" si="1"/>
        <v>86</v>
      </c>
      <c r="Q20" s="275" t="s">
        <v>326</v>
      </c>
    </row>
    <row r="21" spans="1:17" ht="20.100000000000001" customHeight="1">
      <c r="A21" s="67" t="s">
        <v>25</v>
      </c>
      <c r="B21" s="93">
        <v>24</v>
      </c>
      <c r="C21" s="93">
        <v>11</v>
      </c>
      <c r="D21" s="93">
        <v>5</v>
      </c>
      <c r="E21" s="93">
        <v>2</v>
      </c>
      <c r="F21" s="93">
        <v>4</v>
      </c>
      <c r="G21" s="93">
        <v>8</v>
      </c>
      <c r="H21" s="93">
        <v>5</v>
      </c>
      <c r="I21" s="93">
        <v>12</v>
      </c>
      <c r="J21" s="93">
        <v>5</v>
      </c>
      <c r="K21" s="93">
        <v>6</v>
      </c>
      <c r="L21" s="93">
        <v>0</v>
      </c>
      <c r="M21" s="93">
        <v>0</v>
      </c>
      <c r="N21" s="93">
        <f t="shared" si="5"/>
        <v>43</v>
      </c>
      <c r="O21" s="93">
        <f t="shared" si="6"/>
        <v>39</v>
      </c>
      <c r="P21" s="93">
        <f t="shared" si="1"/>
        <v>82</v>
      </c>
      <c r="Q21" s="274" t="s">
        <v>327</v>
      </c>
    </row>
    <row r="22" spans="1:17" ht="20.100000000000001" customHeight="1" thickBot="1">
      <c r="A22" s="99" t="s">
        <v>26</v>
      </c>
      <c r="B22" s="100">
        <v>22</v>
      </c>
      <c r="C22" s="100">
        <v>19</v>
      </c>
      <c r="D22" s="100">
        <v>4</v>
      </c>
      <c r="E22" s="100">
        <v>15</v>
      </c>
      <c r="F22" s="100">
        <v>2</v>
      </c>
      <c r="G22" s="100">
        <v>23</v>
      </c>
      <c r="H22" s="100">
        <v>2</v>
      </c>
      <c r="I22" s="100">
        <v>13</v>
      </c>
      <c r="J22" s="100">
        <v>5</v>
      </c>
      <c r="K22" s="100">
        <v>19</v>
      </c>
      <c r="L22" s="100">
        <v>1</v>
      </c>
      <c r="M22" s="100">
        <v>0</v>
      </c>
      <c r="N22" s="100">
        <f t="shared" si="5"/>
        <v>36</v>
      </c>
      <c r="O22" s="100">
        <f t="shared" si="6"/>
        <v>89</v>
      </c>
      <c r="P22" s="100">
        <f t="shared" si="1"/>
        <v>125</v>
      </c>
      <c r="Q22" s="272" t="s">
        <v>328</v>
      </c>
    </row>
    <row r="23" spans="1:17" ht="20.100000000000001" customHeight="1" thickTop="1" thickBot="1">
      <c r="A23" s="97" t="s">
        <v>8</v>
      </c>
      <c r="B23" s="98">
        <f>SUM(B8:B22)</f>
        <v>582</v>
      </c>
      <c r="C23" s="98">
        <f>SUM(C8:C22)</f>
        <v>354</v>
      </c>
      <c r="D23" s="98">
        <f t="shared" ref="D23:P23" si="7">SUM(D8:D22)</f>
        <v>110</v>
      </c>
      <c r="E23" s="98">
        <f t="shared" si="7"/>
        <v>139</v>
      </c>
      <c r="F23" s="98">
        <f t="shared" si="7"/>
        <v>182</v>
      </c>
      <c r="G23" s="98">
        <f t="shared" si="7"/>
        <v>201</v>
      </c>
      <c r="H23" s="98">
        <f t="shared" si="7"/>
        <v>116</v>
      </c>
      <c r="I23" s="98">
        <f t="shared" si="7"/>
        <v>289</v>
      </c>
      <c r="J23" s="98">
        <f t="shared" si="7"/>
        <v>247</v>
      </c>
      <c r="K23" s="98">
        <f t="shared" si="7"/>
        <v>343</v>
      </c>
      <c r="L23" s="98">
        <f t="shared" si="7"/>
        <v>38</v>
      </c>
      <c r="M23" s="98">
        <f t="shared" si="7"/>
        <v>33</v>
      </c>
      <c r="N23" s="98">
        <f t="shared" si="7"/>
        <v>1275</v>
      </c>
      <c r="O23" s="98">
        <f t="shared" si="7"/>
        <v>1359</v>
      </c>
      <c r="P23" s="98">
        <f t="shared" si="7"/>
        <v>2634</v>
      </c>
      <c r="Q23" s="273" t="s">
        <v>329</v>
      </c>
    </row>
    <row r="24" spans="1:17" ht="14.25" customHeight="1" thickTop="1"/>
    <row r="25" spans="1:17" hidden="1"/>
  </sheetData>
  <mergeCells count="19">
    <mergeCell ref="N4:P4"/>
    <mergeCell ref="A1:Q1"/>
    <mergeCell ref="A2:Q2"/>
    <mergeCell ref="A4:A7"/>
    <mergeCell ref="Q4:Q7"/>
    <mergeCell ref="B5:C5"/>
    <mergeCell ref="D5:E5"/>
    <mergeCell ref="F5:G5"/>
    <mergeCell ref="H5:I5"/>
    <mergeCell ref="J5:K5"/>
    <mergeCell ref="L5:M5"/>
    <mergeCell ref="N5:P5"/>
    <mergeCell ref="A3:P3"/>
    <mergeCell ref="B4:C4"/>
    <mergeCell ref="D4:E4"/>
    <mergeCell ref="F4:G4"/>
    <mergeCell ref="H4:I4"/>
    <mergeCell ref="J4:K4"/>
    <mergeCell ref="L4:M4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&amp;C&amp;"Arial,Bold"&amp;12 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25"/>
  <sheetViews>
    <sheetView rightToLeft="1" view="pageBreakPreview" zoomScale="75" zoomScaleNormal="100" zoomScaleSheetLayoutView="75" workbookViewId="0">
      <selection activeCell="I32" sqref="I32"/>
    </sheetView>
  </sheetViews>
  <sheetFormatPr defaultRowHeight="12.75"/>
  <cols>
    <col min="1" max="1" width="11.28515625" customWidth="1"/>
    <col min="2" max="2" width="8.5703125" customWidth="1"/>
    <col min="3" max="3" width="10.5703125" customWidth="1"/>
    <col min="4" max="4" width="9.28515625" customWidth="1"/>
    <col min="5" max="5" width="10.140625" customWidth="1"/>
    <col min="6" max="6" width="10.85546875" customWidth="1"/>
    <col min="7" max="7" width="10.28515625" customWidth="1"/>
    <col min="8" max="8" width="9.7109375" customWidth="1"/>
    <col min="9" max="9" width="10.7109375" customWidth="1"/>
    <col min="10" max="10" width="9" customWidth="1"/>
    <col min="11" max="11" width="9.140625" customWidth="1"/>
    <col min="12" max="12" width="9.5703125" customWidth="1"/>
    <col min="13" max="13" width="10" customWidth="1"/>
    <col min="14" max="14" width="9.42578125" customWidth="1"/>
    <col min="15" max="15" width="16.140625" bestFit="1" customWidth="1"/>
  </cols>
  <sheetData>
    <row r="1" spans="1:15" s="1" customFormat="1" ht="29.25" customHeight="1">
      <c r="A1" s="538" t="s">
        <v>576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</row>
    <row r="2" spans="1:15" ht="40.5" customHeight="1">
      <c r="A2" s="607" t="s">
        <v>577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</row>
    <row r="3" spans="1:15" ht="26.25" customHeight="1" thickBot="1">
      <c r="A3" s="554" t="s">
        <v>271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302" t="s">
        <v>515</v>
      </c>
    </row>
    <row r="4" spans="1:15" ht="20.100000000000001" customHeight="1" thickTop="1">
      <c r="A4" s="608" t="s">
        <v>66</v>
      </c>
      <c r="B4" s="608" t="s">
        <v>70</v>
      </c>
      <c r="C4" s="608" t="s">
        <v>49</v>
      </c>
      <c r="D4" s="608"/>
      <c r="E4" s="608"/>
      <c r="F4" s="608" t="s">
        <v>50</v>
      </c>
      <c r="G4" s="608"/>
      <c r="H4" s="608"/>
      <c r="I4" s="608" t="s">
        <v>51</v>
      </c>
      <c r="J4" s="608"/>
      <c r="K4" s="608"/>
      <c r="L4" s="608" t="s">
        <v>71</v>
      </c>
      <c r="M4" s="608"/>
      <c r="N4" s="608"/>
      <c r="O4" s="596" t="s">
        <v>313</v>
      </c>
    </row>
    <row r="5" spans="1:15" ht="20.100000000000001" customHeight="1">
      <c r="A5" s="609"/>
      <c r="B5" s="609"/>
      <c r="C5" s="606" t="s">
        <v>342</v>
      </c>
      <c r="D5" s="606"/>
      <c r="E5" s="606"/>
      <c r="F5" s="606" t="s">
        <v>364</v>
      </c>
      <c r="G5" s="606"/>
      <c r="H5" s="606"/>
      <c r="I5" s="606" t="s">
        <v>344</v>
      </c>
      <c r="J5" s="606"/>
      <c r="K5" s="606"/>
      <c r="L5" s="606" t="s">
        <v>345</v>
      </c>
      <c r="M5" s="606"/>
      <c r="N5" s="606"/>
      <c r="O5" s="601"/>
    </row>
    <row r="6" spans="1:15" ht="20.100000000000001" customHeight="1">
      <c r="A6" s="610"/>
      <c r="B6" s="610"/>
      <c r="C6" s="96" t="s">
        <v>9</v>
      </c>
      <c r="D6" s="96" t="s">
        <v>10</v>
      </c>
      <c r="E6" s="101" t="s">
        <v>11</v>
      </c>
      <c r="F6" s="96" t="s">
        <v>9</v>
      </c>
      <c r="G6" s="96" t="s">
        <v>10</v>
      </c>
      <c r="H6" s="440" t="s">
        <v>11</v>
      </c>
      <c r="I6" s="96" t="s">
        <v>9</v>
      </c>
      <c r="J6" s="96" t="s">
        <v>10</v>
      </c>
      <c r="K6" s="440" t="s">
        <v>11</v>
      </c>
      <c r="L6" s="96" t="s">
        <v>9</v>
      </c>
      <c r="M6" s="96" t="s">
        <v>10</v>
      </c>
      <c r="N6" s="440" t="s">
        <v>11</v>
      </c>
      <c r="O6" s="601"/>
    </row>
    <row r="7" spans="1:15" ht="20.100000000000001" customHeight="1" thickBot="1">
      <c r="A7" s="104"/>
      <c r="B7" s="279" t="s">
        <v>365</v>
      </c>
      <c r="C7" s="280" t="s">
        <v>347</v>
      </c>
      <c r="D7" s="280" t="s">
        <v>348</v>
      </c>
      <c r="E7" s="280" t="s">
        <v>349</v>
      </c>
      <c r="F7" s="280" t="s">
        <v>347</v>
      </c>
      <c r="G7" s="280" t="s">
        <v>348</v>
      </c>
      <c r="H7" s="280" t="s">
        <v>349</v>
      </c>
      <c r="I7" s="280" t="s">
        <v>347</v>
      </c>
      <c r="J7" s="280" t="s">
        <v>348</v>
      </c>
      <c r="K7" s="280" t="s">
        <v>349</v>
      </c>
      <c r="L7" s="280" t="s">
        <v>347</v>
      </c>
      <c r="M7" s="280" t="s">
        <v>348</v>
      </c>
      <c r="N7" s="280" t="s">
        <v>349</v>
      </c>
      <c r="O7" s="602"/>
    </row>
    <row r="8" spans="1:15" ht="20.100000000000001" customHeight="1" thickTop="1">
      <c r="A8" s="92" t="s">
        <v>12</v>
      </c>
      <c r="B8" s="107">
        <v>2</v>
      </c>
      <c r="C8" s="107" t="s">
        <v>257</v>
      </c>
      <c r="D8" s="107" t="s">
        <v>257</v>
      </c>
      <c r="E8" s="107" t="s">
        <v>257</v>
      </c>
      <c r="F8" s="107" t="s">
        <v>257</v>
      </c>
      <c r="G8" s="107" t="s">
        <v>257</v>
      </c>
      <c r="H8" s="107" t="s">
        <v>257</v>
      </c>
      <c r="I8" s="107">
        <v>41</v>
      </c>
      <c r="J8" s="107">
        <v>30</v>
      </c>
      <c r="K8" s="107">
        <f>SUM(I8:J8)</f>
        <v>71</v>
      </c>
      <c r="L8" s="107" t="s">
        <v>257</v>
      </c>
      <c r="M8" s="107" t="s">
        <v>257</v>
      </c>
      <c r="N8" s="107" t="s">
        <v>257</v>
      </c>
      <c r="O8" s="270" t="s">
        <v>314</v>
      </c>
    </row>
    <row r="9" spans="1:15" ht="20.100000000000001" customHeight="1">
      <c r="A9" s="102" t="s">
        <v>39</v>
      </c>
      <c r="B9" s="71">
        <v>1</v>
      </c>
      <c r="C9" s="71">
        <v>0</v>
      </c>
      <c r="D9" s="71">
        <v>0</v>
      </c>
      <c r="E9" s="71">
        <f>SUM(C9:D9)</f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f t="shared" ref="K9:K21" si="0">SUM(I9:J9)</f>
        <v>0</v>
      </c>
      <c r="L9" s="71">
        <v>12</v>
      </c>
      <c r="M9" s="71">
        <v>14</v>
      </c>
      <c r="N9" s="71">
        <f t="shared" ref="N9:N21" si="1">SUM(L9:M9)</f>
        <v>26</v>
      </c>
      <c r="O9" s="275" t="s">
        <v>315</v>
      </c>
    </row>
    <row r="10" spans="1:15" ht="20.100000000000001" customHeight="1">
      <c r="A10" s="102" t="s">
        <v>29</v>
      </c>
      <c r="B10" s="71">
        <v>1</v>
      </c>
      <c r="C10" s="71">
        <v>12</v>
      </c>
      <c r="D10" s="71">
        <v>0</v>
      </c>
      <c r="E10" s="71">
        <f t="shared" ref="E10:E21" si="2">SUM(C10:D10)</f>
        <v>12</v>
      </c>
      <c r="F10" s="71">
        <v>0</v>
      </c>
      <c r="G10" s="71">
        <v>0</v>
      </c>
      <c r="H10" s="71">
        <f t="shared" ref="H10:H21" si="3">SUM(F10:G10)</f>
        <v>0</v>
      </c>
      <c r="I10" s="71">
        <v>7</v>
      </c>
      <c r="J10" s="71">
        <v>0</v>
      </c>
      <c r="K10" s="71">
        <f t="shared" si="0"/>
        <v>7</v>
      </c>
      <c r="L10" s="71">
        <v>7</v>
      </c>
      <c r="M10" s="71">
        <v>10</v>
      </c>
      <c r="N10" s="71">
        <f t="shared" si="1"/>
        <v>17</v>
      </c>
      <c r="O10" s="275" t="s">
        <v>316</v>
      </c>
    </row>
    <row r="11" spans="1:15" ht="20.100000000000001" customHeight="1">
      <c r="A11" s="102" t="s">
        <v>40</v>
      </c>
      <c r="B11" s="71">
        <v>1</v>
      </c>
      <c r="C11" s="71">
        <v>11</v>
      </c>
      <c r="D11" s="71">
        <v>0</v>
      </c>
      <c r="E11" s="71">
        <f t="shared" si="2"/>
        <v>11</v>
      </c>
      <c r="F11" s="71">
        <v>1</v>
      </c>
      <c r="G11" s="71">
        <v>0</v>
      </c>
      <c r="H11" s="71">
        <f t="shared" si="3"/>
        <v>1</v>
      </c>
      <c r="I11" s="71">
        <v>2</v>
      </c>
      <c r="J11" s="71">
        <v>0</v>
      </c>
      <c r="K11" s="71">
        <f t="shared" si="0"/>
        <v>2</v>
      </c>
      <c r="L11" s="71">
        <v>17</v>
      </c>
      <c r="M11" s="71">
        <v>6</v>
      </c>
      <c r="N11" s="71">
        <f t="shared" si="1"/>
        <v>23</v>
      </c>
      <c r="O11" s="275" t="s">
        <v>317</v>
      </c>
    </row>
    <row r="12" spans="1:15" ht="20.100000000000001" customHeight="1">
      <c r="A12" s="102" t="s">
        <v>16</v>
      </c>
      <c r="B12" s="71">
        <v>4</v>
      </c>
      <c r="C12" s="71">
        <v>102</v>
      </c>
      <c r="D12" s="71">
        <v>77</v>
      </c>
      <c r="E12" s="71">
        <f t="shared" si="2"/>
        <v>179</v>
      </c>
      <c r="F12" s="71">
        <v>5</v>
      </c>
      <c r="G12" s="71">
        <v>10</v>
      </c>
      <c r="H12" s="71">
        <f t="shared" si="3"/>
        <v>15</v>
      </c>
      <c r="I12" s="71">
        <v>8</v>
      </c>
      <c r="J12" s="71">
        <v>5</v>
      </c>
      <c r="K12" s="71">
        <f t="shared" si="0"/>
        <v>13</v>
      </c>
      <c r="L12" s="71">
        <v>46</v>
      </c>
      <c r="M12" s="71">
        <v>101</v>
      </c>
      <c r="N12" s="71">
        <f t="shared" si="1"/>
        <v>147</v>
      </c>
      <c r="O12" s="275" t="s">
        <v>318</v>
      </c>
    </row>
    <row r="13" spans="1:15" ht="20.100000000000001" customHeight="1">
      <c r="A13" s="102" t="s">
        <v>31</v>
      </c>
      <c r="B13" s="71">
        <v>2</v>
      </c>
      <c r="C13" s="71">
        <v>15</v>
      </c>
      <c r="D13" s="71">
        <v>13</v>
      </c>
      <c r="E13" s="71">
        <f t="shared" si="2"/>
        <v>28</v>
      </c>
      <c r="F13" s="71">
        <v>3</v>
      </c>
      <c r="G13" s="71">
        <v>2</v>
      </c>
      <c r="H13" s="71">
        <f t="shared" si="3"/>
        <v>5</v>
      </c>
      <c r="I13" s="71">
        <v>2</v>
      </c>
      <c r="J13" s="71">
        <v>2</v>
      </c>
      <c r="K13" s="71">
        <f t="shared" si="0"/>
        <v>4</v>
      </c>
      <c r="L13" s="71">
        <v>27</v>
      </c>
      <c r="M13" s="71">
        <v>28</v>
      </c>
      <c r="N13" s="71">
        <f t="shared" si="1"/>
        <v>55</v>
      </c>
      <c r="O13" s="275" t="s">
        <v>320</v>
      </c>
    </row>
    <row r="14" spans="1:15" ht="20.100000000000001" customHeight="1">
      <c r="A14" s="102" t="s">
        <v>19</v>
      </c>
      <c r="B14" s="71">
        <v>1</v>
      </c>
      <c r="C14" s="71">
        <v>6</v>
      </c>
      <c r="D14" s="71">
        <v>0</v>
      </c>
      <c r="E14" s="71">
        <f t="shared" si="2"/>
        <v>6</v>
      </c>
      <c r="F14" s="71">
        <v>3</v>
      </c>
      <c r="G14" s="71">
        <v>0</v>
      </c>
      <c r="H14" s="71">
        <f t="shared" si="3"/>
        <v>3</v>
      </c>
      <c r="I14" s="71">
        <v>8</v>
      </c>
      <c r="J14" s="71">
        <v>0</v>
      </c>
      <c r="K14" s="71">
        <f t="shared" si="0"/>
        <v>8</v>
      </c>
      <c r="L14" s="71">
        <v>9</v>
      </c>
      <c r="M14" s="71">
        <v>13</v>
      </c>
      <c r="N14" s="71">
        <f t="shared" si="1"/>
        <v>22</v>
      </c>
      <c r="O14" s="275" t="s">
        <v>321</v>
      </c>
    </row>
    <row r="15" spans="1:15" ht="20.100000000000001" customHeight="1">
      <c r="A15" s="102" t="s">
        <v>20</v>
      </c>
      <c r="B15" s="71">
        <v>1</v>
      </c>
      <c r="C15" s="71">
        <v>15</v>
      </c>
      <c r="D15" s="71">
        <v>0</v>
      </c>
      <c r="E15" s="71">
        <f t="shared" si="2"/>
        <v>15</v>
      </c>
      <c r="F15" s="71">
        <v>3</v>
      </c>
      <c r="G15" s="71">
        <v>0</v>
      </c>
      <c r="H15" s="71">
        <f t="shared" si="3"/>
        <v>3</v>
      </c>
      <c r="I15" s="71">
        <v>2</v>
      </c>
      <c r="J15" s="71">
        <v>0</v>
      </c>
      <c r="K15" s="71">
        <f t="shared" si="0"/>
        <v>2</v>
      </c>
      <c r="L15" s="71">
        <v>23</v>
      </c>
      <c r="M15" s="71">
        <v>16</v>
      </c>
      <c r="N15" s="71">
        <f t="shared" si="1"/>
        <v>39</v>
      </c>
      <c r="O15" s="275" t="s">
        <v>322</v>
      </c>
    </row>
    <row r="16" spans="1:15" ht="20.100000000000001" customHeight="1">
      <c r="A16" s="103" t="s">
        <v>21</v>
      </c>
      <c r="B16" s="71">
        <v>2</v>
      </c>
      <c r="C16" s="71">
        <v>20</v>
      </c>
      <c r="D16" s="71">
        <v>15</v>
      </c>
      <c r="E16" s="71">
        <f t="shared" si="2"/>
        <v>35</v>
      </c>
      <c r="F16" s="71">
        <v>7</v>
      </c>
      <c r="G16" s="71">
        <v>2</v>
      </c>
      <c r="H16" s="71">
        <f t="shared" si="3"/>
        <v>9</v>
      </c>
      <c r="I16" s="71">
        <v>3</v>
      </c>
      <c r="J16" s="71">
        <v>3</v>
      </c>
      <c r="K16" s="71">
        <f t="shared" si="0"/>
        <v>6</v>
      </c>
      <c r="L16" s="71">
        <v>40</v>
      </c>
      <c r="M16" s="71">
        <v>43</v>
      </c>
      <c r="N16" s="71">
        <f t="shared" si="1"/>
        <v>83</v>
      </c>
      <c r="O16" s="275" t="s">
        <v>323</v>
      </c>
    </row>
    <row r="17" spans="1:15" ht="20.100000000000001" customHeight="1">
      <c r="A17" s="103" t="s">
        <v>22</v>
      </c>
      <c r="B17" s="71">
        <v>1</v>
      </c>
      <c r="C17" s="71">
        <v>19</v>
      </c>
      <c r="D17" s="71">
        <v>0</v>
      </c>
      <c r="E17" s="71">
        <f t="shared" si="2"/>
        <v>19</v>
      </c>
      <c r="F17" s="71">
        <v>0</v>
      </c>
      <c r="G17" s="71">
        <v>0</v>
      </c>
      <c r="H17" s="71">
        <f t="shared" si="3"/>
        <v>0</v>
      </c>
      <c r="I17" s="71">
        <v>0</v>
      </c>
      <c r="J17" s="71">
        <v>0</v>
      </c>
      <c r="K17" s="71">
        <f t="shared" si="0"/>
        <v>0</v>
      </c>
      <c r="L17" s="71">
        <v>15</v>
      </c>
      <c r="M17" s="71">
        <v>11</v>
      </c>
      <c r="N17" s="71">
        <f t="shared" si="1"/>
        <v>26</v>
      </c>
      <c r="O17" s="275" t="s">
        <v>324</v>
      </c>
    </row>
    <row r="18" spans="1:15" ht="20.100000000000001" customHeight="1">
      <c r="A18" s="103" t="s">
        <v>34</v>
      </c>
      <c r="B18" s="71">
        <v>3</v>
      </c>
      <c r="C18" s="71">
        <v>20</v>
      </c>
      <c r="D18" s="71">
        <v>15</v>
      </c>
      <c r="E18" s="71">
        <f t="shared" si="2"/>
        <v>35</v>
      </c>
      <c r="F18" s="71">
        <v>4</v>
      </c>
      <c r="G18" s="71">
        <v>4</v>
      </c>
      <c r="H18" s="71">
        <f t="shared" si="3"/>
        <v>8</v>
      </c>
      <c r="I18" s="71">
        <v>8</v>
      </c>
      <c r="J18" s="71">
        <v>8</v>
      </c>
      <c r="K18" s="71">
        <f t="shared" si="0"/>
        <v>16</v>
      </c>
      <c r="L18" s="71">
        <v>33</v>
      </c>
      <c r="M18" s="71">
        <v>45</v>
      </c>
      <c r="N18" s="71">
        <f t="shared" si="1"/>
        <v>78</v>
      </c>
      <c r="O18" s="275" t="s">
        <v>325</v>
      </c>
    </row>
    <row r="19" spans="1:15" ht="20.100000000000001" customHeight="1">
      <c r="A19" s="103" t="s">
        <v>35</v>
      </c>
      <c r="B19" s="71">
        <v>1</v>
      </c>
      <c r="C19" s="71">
        <v>13</v>
      </c>
      <c r="D19" s="71">
        <v>0</v>
      </c>
      <c r="E19" s="71">
        <f t="shared" si="2"/>
        <v>13</v>
      </c>
      <c r="F19" s="71">
        <v>2</v>
      </c>
      <c r="G19" s="71">
        <v>0</v>
      </c>
      <c r="H19" s="71">
        <f t="shared" si="3"/>
        <v>2</v>
      </c>
      <c r="I19" s="71">
        <v>2</v>
      </c>
      <c r="J19" s="71">
        <v>0</v>
      </c>
      <c r="K19" s="71">
        <f t="shared" si="0"/>
        <v>2</v>
      </c>
      <c r="L19" s="71">
        <v>16</v>
      </c>
      <c r="M19" s="71">
        <v>15</v>
      </c>
      <c r="N19" s="71">
        <f t="shared" si="1"/>
        <v>31</v>
      </c>
      <c r="O19" s="275" t="s">
        <v>326</v>
      </c>
    </row>
    <row r="20" spans="1:15" ht="20.100000000000001" customHeight="1">
      <c r="A20" s="103" t="s">
        <v>36</v>
      </c>
      <c r="B20" s="71">
        <v>1</v>
      </c>
      <c r="C20" s="71">
        <v>0</v>
      </c>
      <c r="D20" s="71">
        <v>0</v>
      </c>
      <c r="E20" s="71">
        <f t="shared" si="2"/>
        <v>0</v>
      </c>
      <c r="F20" s="71">
        <v>0</v>
      </c>
      <c r="G20" s="71">
        <v>0</v>
      </c>
      <c r="H20" s="71">
        <f t="shared" si="3"/>
        <v>0</v>
      </c>
      <c r="I20" s="71">
        <v>0</v>
      </c>
      <c r="J20" s="71">
        <v>0</v>
      </c>
      <c r="K20" s="71">
        <f t="shared" si="0"/>
        <v>0</v>
      </c>
      <c r="L20" s="71">
        <v>0</v>
      </c>
      <c r="M20" s="71">
        <v>0</v>
      </c>
      <c r="N20" s="71">
        <f t="shared" si="1"/>
        <v>0</v>
      </c>
      <c r="O20" s="274" t="s">
        <v>327</v>
      </c>
    </row>
    <row r="21" spans="1:15" ht="20.100000000000001" customHeight="1" thickBot="1">
      <c r="A21" s="108" t="s">
        <v>26</v>
      </c>
      <c r="B21" s="109">
        <v>1</v>
      </c>
      <c r="C21" s="109">
        <v>12</v>
      </c>
      <c r="D21" s="109">
        <v>0</v>
      </c>
      <c r="E21" s="109">
        <f t="shared" si="2"/>
        <v>12</v>
      </c>
      <c r="F21" s="109">
        <v>2</v>
      </c>
      <c r="G21" s="109">
        <v>0</v>
      </c>
      <c r="H21" s="109">
        <f t="shared" si="3"/>
        <v>2</v>
      </c>
      <c r="I21" s="109">
        <v>5</v>
      </c>
      <c r="J21" s="109">
        <v>0</v>
      </c>
      <c r="K21" s="109">
        <f t="shared" si="0"/>
        <v>5</v>
      </c>
      <c r="L21" s="109">
        <v>7</v>
      </c>
      <c r="M21" s="109">
        <v>14</v>
      </c>
      <c r="N21" s="109">
        <f t="shared" si="1"/>
        <v>21</v>
      </c>
      <c r="O21" s="272" t="s">
        <v>328</v>
      </c>
    </row>
    <row r="22" spans="1:15" ht="20.100000000000001" customHeight="1" thickTop="1" thickBot="1">
      <c r="A22" s="105" t="s">
        <v>8</v>
      </c>
      <c r="B22" s="106">
        <f>SUM(B8:B21)</f>
        <v>22</v>
      </c>
      <c r="C22" s="106">
        <f t="shared" ref="C22:N22" si="4">SUM(C8:C21)</f>
        <v>245</v>
      </c>
      <c r="D22" s="106">
        <f t="shared" si="4"/>
        <v>120</v>
      </c>
      <c r="E22" s="106">
        <f t="shared" si="4"/>
        <v>365</v>
      </c>
      <c r="F22" s="106">
        <f t="shared" si="4"/>
        <v>30</v>
      </c>
      <c r="G22" s="106">
        <f t="shared" si="4"/>
        <v>18</v>
      </c>
      <c r="H22" s="106">
        <f t="shared" si="4"/>
        <v>48</v>
      </c>
      <c r="I22" s="106">
        <f t="shared" si="4"/>
        <v>88</v>
      </c>
      <c r="J22" s="106">
        <f t="shared" si="4"/>
        <v>48</v>
      </c>
      <c r="K22" s="106">
        <f t="shared" si="4"/>
        <v>136</v>
      </c>
      <c r="L22" s="106">
        <f t="shared" si="4"/>
        <v>252</v>
      </c>
      <c r="M22" s="106">
        <f t="shared" si="4"/>
        <v>316</v>
      </c>
      <c r="N22" s="106">
        <f t="shared" si="4"/>
        <v>568</v>
      </c>
      <c r="O22" s="273" t="s">
        <v>329</v>
      </c>
    </row>
    <row r="23" spans="1:15" ht="20.100000000000001" customHeight="1" thickTop="1">
      <c r="E23" s="11"/>
      <c r="F23" s="11"/>
      <c r="G23" s="11"/>
      <c r="H23" s="11"/>
    </row>
    <row r="24" spans="1:15" ht="0.75" customHeight="1">
      <c r="E24" s="45">
        <f>SUM(C24:D24)</f>
        <v>0</v>
      </c>
      <c r="F24" s="51"/>
      <c r="G24" s="51"/>
      <c r="H24" s="51"/>
    </row>
    <row r="25" spans="1:15">
      <c r="E25" s="11"/>
      <c r="F25" s="11"/>
      <c r="G25" s="11"/>
      <c r="H25" s="11"/>
    </row>
  </sheetData>
  <mergeCells count="14">
    <mergeCell ref="O4:O7"/>
    <mergeCell ref="C5:E5"/>
    <mergeCell ref="F5:H5"/>
    <mergeCell ref="A1:O1"/>
    <mergeCell ref="A2:O2"/>
    <mergeCell ref="F4:H4"/>
    <mergeCell ref="L4:N4"/>
    <mergeCell ref="I4:K4"/>
    <mergeCell ref="A3:N3"/>
    <mergeCell ref="I5:K5"/>
    <mergeCell ref="L5:N5"/>
    <mergeCell ref="A4:A6"/>
    <mergeCell ref="B4:B6"/>
    <mergeCell ref="C4:E4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&amp;C&amp;"Arial,Bold"&amp;12 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25"/>
  <sheetViews>
    <sheetView rightToLeft="1" view="pageBreakPreview" zoomScale="80" zoomScaleNormal="80" zoomScaleSheetLayoutView="80" workbookViewId="0">
      <selection activeCell="I32" sqref="I32"/>
    </sheetView>
  </sheetViews>
  <sheetFormatPr defaultRowHeight="12.75"/>
  <cols>
    <col min="1" max="1" width="11.28515625" customWidth="1"/>
    <col min="2" max="2" width="7.42578125" customWidth="1"/>
    <col min="3" max="6" width="8.140625" customWidth="1"/>
    <col min="7" max="8" width="7.28515625" customWidth="1"/>
    <col min="9" max="9" width="7" customWidth="1"/>
    <col min="10" max="10" width="6.5703125" customWidth="1"/>
    <col min="11" max="11" width="6.42578125" customWidth="1"/>
    <col min="12" max="12" width="6.5703125" customWidth="1"/>
    <col min="13" max="13" width="7.5703125" customWidth="1"/>
    <col min="14" max="14" width="7" customWidth="1"/>
    <col min="15" max="18" width="8.140625" customWidth="1"/>
    <col min="19" max="19" width="16.7109375" bestFit="1" customWidth="1"/>
  </cols>
  <sheetData>
    <row r="1" spans="1:19" s="1" customFormat="1" ht="19.5" customHeight="1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</row>
    <row r="2" spans="1:19" ht="21.75" customHeight="1">
      <c r="A2" s="611" t="s">
        <v>578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</row>
    <row r="3" spans="1:19" ht="21.75" customHeight="1">
      <c r="A3" s="607" t="s">
        <v>579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  <c r="S3" s="607"/>
    </row>
    <row r="4" spans="1:19" ht="21.75" customHeight="1" thickBot="1">
      <c r="A4" s="616" t="s">
        <v>272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302" t="s">
        <v>516</v>
      </c>
    </row>
    <row r="5" spans="1:19" ht="20.100000000000001" customHeight="1" thickTop="1">
      <c r="A5" s="613" t="s">
        <v>1</v>
      </c>
      <c r="B5" s="612" t="s">
        <v>72</v>
      </c>
      <c r="C5" s="612"/>
      <c r="D5" s="612" t="s">
        <v>54</v>
      </c>
      <c r="E5" s="612"/>
      <c r="F5" s="612" t="s">
        <v>55</v>
      </c>
      <c r="G5" s="612"/>
      <c r="H5" s="612" t="s">
        <v>56</v>
      </c>
      <c r="I5" s="612"/>
      <c r="J5" s="612" t="s">
        <v>57</v>
      </c>
      <c r="K5" s="612"/>
      <c r="L5" s="612" t="s">
        <v>58</v>
      </c>
      <c r="M5" s="612"/>
      <c r="N5" s="612" t="s">
        <v>59</v>
      </c>
      <c r="O5" s="612"/>
      <c r="P5" s="608" t="s">
        <v>8</v>
      </c>
      <c r="Q5" s="608"/>
      <c r="R5" s="608"/>
      <c r="S5" s="542" t="s">
        <v>313</v>
      </c>
    </row>
    <row r="6" spans="1:19" ht="20.100000000000001" customHeight="1">
      <c r="A6" s="614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610" t="s">
        <v>329</v>
      </c>
      <c r="Q6" s="610"/>
      <c r="R6" s="610"/>
      <c r="S6" s="543"/>
    </row>
    <row r="7" spans="1:19" s="11" customFormat="1" ht="20.100000000000001" customHeight="1">
      <c r="A7" s="614"/>
      <c r="B7" s="96" t="s">
        <v>9</v>
      </c>
      <c r="C7" s="96" t="s">
        <v>10</v>
      </c>
      <c r="D7" s="96" t="s">
        <v>9</v>
      </c>
      <c r="E7" s="96" t="s">
        <v>10</v>
      </c>
      <c r="F7" s="96" t="s">
        <v>9</v>
      </c>
      <c r="G7" s="96" t="s">
        <v>10</v>
      </c>
      <c r="H7" s="96" t="s">
        <v>9</v>
      </c>
      <c r="I7" s="96" t="s">
        <v>10</v>
      </c>
      <c r="J7" s="96" t="s">
        <v>9</v>
      </c>
      <c r="K7" s="96" t="s">
        <v>10</v>
      </c>
      <c r="L7" s="96" t="s">
        <v>9</v>
      </c>
      <c r="M7" s="96" t="s">
        <v>10</v>
      </c>
      <c r="N7" s="96" t="s">
        <v>9</v>
      </c>
      <c r="O7" s="96" t="s">
        <v>10</v>
      </c>
      <c r="P7" s="96" t="s">
        <v>9</v>
      </c>
      <c r="Q7" s="96" t="s">
        <v>10</v>
      </c>
      <c r="R7" s="101" t="s">
        <v>11</v>
      </c>
      <c r="S7" s="543"/>
    </row>
    <row r="8" spans="1:19" s="11" customFormat="1" ht="20.100000000000001" customHeight="1" thickBot="1">
      <c r="A8" s="615"/>
      <c r="B8" s="287" t="s">
        <v>347</v>
      </c>
      <c r="C8" s="289" t="s">
        <v>348</v>
      </c>
      <c r="D8" s="287" t="s">
        <v>347</v>
      </c>
      <c r="E8" s="289" t="s">
        <v>348</v>
      </c>
      <c r="F8" s="287" t="s">
        <v>347</v>
      </c>
      <c r="G8" s="289" t="s">
        <v>348</v>
      </c>
      <c r="H8" s="287" t="s">
        <v>347</v>
      </c>
      <c r="I8" s="289" t="s">
        <v>348</v>
      </c>
      <c r="J8" s="287" t="s">
        <v>347</v>
      </c>
      <c r="K8" s="289" t="s">
        <v>348</v>
      </c>
      <c r="L8" s="287" t="s">
        <v>347</v>
      </c>
      <c r="M8" s="289" t="s">
        <v>348</v>
      </c>
      <c r="N8" s="287" t="s">
        <v>347</v>
      </c>
      <c r="O8" s="289" t="s">
        <v>348</v>
      </c>
      <c r="P8" s="287" t="s">
        <v>347</v>
      </c>
      <c r="Q8" s="289" t="s">
        <v>348</v>
      </c>
      <c r="R8" s="287" t="s">
        <v>349</v>
      </c>
      <c r="S8" s="573"/>
    </row>
    <row r="9" spans="1:19" s="11" customFormat="1" ht="20.100000000000001" customHeight="1" thickTop="1">
      <c r="A9" s="92" t="s">
        <v>28</v>
      </c>
      <c r="B9" s="107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283" t="s">
        <v>314</v>
      </c>
    </row>
    <row r="10" spans="1:19" s="11" customFormat="1" ht="20.100000000000001" customHeight="1">
      <c r="A10" s="102" t="s">
        <v>39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284" t="s">
        <v>315</v>
      </c>
    </row>
    <row r="11" spans="1:19" s="11" customFormat="1" ht="20.100000000000001" customHeight="1">
      <c r="A11" s="102" t="s">
        <v>29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  <c r="H11" s="71">
        <v>6</v>
      </c>
      <c r="I11" s="71">
        <v>0</v>
      </c>
      <c r="J11" s="71">
        <v>2</v>
      </c>
      <c r="K11" s="71">
        <v>0</v>
      </c>
      <c r="L11" s="71">
        <v>1</v>
      </c>
      <c r="M11" s="71">
        <v>0</v>
      </c>
      <c r="N11" s="71">
        <v>3</v>
      </c>
      <c r="O11" s="71">
        <v>0</v>
      </c>
      <c r="P11" s="71">
        <f t="shared" ref="P11:P22" si="0">N11+L11+J11+H11+F11+D11+B11</f>
        <v>12</v>
      </c>
      <c r="Q11" s="71">
        <f t="shared" ref="Q11:Q22" si="1">O11+M11+K11+I11+G11+E11+C11</f>
        <v>0</v>
      </c>
      <c r="R11" s="71">
        <f t="shared" ref="R11:R22" si="2">SUM(P11:Q11)</f>
        <v>12</v>
      </c>
      <c r="S11" s="284" t="s">
        <v>316</v>
      </c>
    </row>
    <row r="12" spans="1:19" s="11" customFormat="1" ht="20.100000000000001" customHeight="1">
      <c r="A12" s="102" t="s">
        <v>40</v>
      </c>
      <c r="B12" s="71">
        <v>0</v>
      </c>
      <c r="C12" s="71">
        <v>0</v>
      </c>
      <c r="D12" s="71">
        <v>0</v>
      </c>
      <c r="E12" s="71">
        <v>0</v>
      </c>
      <c r="F12" s="71">
        <v>1</v>
      </c>
      <c r="G12" s="71">
        <v>0</v>
      </c>
      <c r="H12" s="71">
        <v>5</v>
      </c>
      <c r="I12" s="71">
        <v>0</v>
      </c>
      <c r="J12" s="71">
        <v>3</v>
      </c>
      <c r="K12" s="71">
        <v>0</v>
      </c>
      <c r="L12" s="71">
        <v>2</v>
      </c>
      <c r="M12" s="71">
        <v>0</v>
      </c>
      <c r="N12" s="71">
        <v>0</v>
      </c>
      <c r="O12" s="71">
        <v>0</v>
      </c>
      <c r="P12" s="71">
        <f t="shared" si="0"/>
        <v>11</v>
      </c>
      <c r="Q12" s="71">
        <f t="shared" si="1"/>
        <v>0</v>
      </c>
      <c r="R12" s="71">
        <f t="shared" si="2"/>
        <v>11</v>
      </c>
      <c r="S12" s="284" t="s">
        <v>317</v>
      </c>
    </row>
    <row r="13" spans="1:19" s="11" customFormat="1" ht="20.100000000000001" customHeight="1">
      <c r="A13" s="102" t="s">
        <v>30</v>
      </c>
      <c r="B13" s="71">
        <v>13</v>
      </c>
      <c r="C13" s="71">
        <v>17</v>
      </c>
      <c r="D13" s="71">
        <v>12</v>
      </c>
      <c r="E13" s="71">
        <v>11</v>
      </c>
      <c r="F13" s="71">
        <v>30</v>
      </c>
      <c r="G13" s="71">
        <v>15</v>
      </c>
      <c r="H13" s="71">
        <v>20</v>
      </c>
      <c r="I13" s="71">
        <v>5</v>
      </c>
      <c r="J13" s="71">
        <v>17</v>
      </c>
      <c r="K13" s="71">
        <v>16</v>
      </c>
      <c r="L13" s="71">
        <v>6</v>
      </c>
      <c r="M13" s="71">
        <v>13</v>
      </c>
      <c r="N13" s="71">
        <v>4</v>
      </c>
      <c r="O13" s="71">
        <v>0</v>
      </c>
      <c r="P13" s="71">
        <f t="shared" si="0"/>
        <v>102</v>
      </c>
      <c r="Q13" s="71">
        <f t="shared" si="1"/>
        <v>77</v>
      </c>
      <c r="R13" s="71">
        <f t="shared" si="2"/>
        <v>179</v>
      </c>
      <c r="S13" s="284" t="s">
        <v>318</v>
      </c>
    </row>
    <row r="14" spans="1:19" s="11" customFormat="1" ht="20.100000000000001" customHeight="1">
      <c r="A14" s="102" t="s">
        <v>31</v>
      </c>
      <c r="B14" s="71">
        <v>0</v>
      </c>
      <c r="C14" s="71">
        <v>0</v>
      </c>
      <c r="D14" s="71">
        <v>0</v>
      </c>
      <c r="E14" s="71">
        <v>0</v>
      </c>
      <c r="F14" s="71">
        <v>2</v>
      </c>
      <c r="G14" s="71">
        <v>4</v>
      </c>
      <c r="H14" s="71">
        <v>4</v>
      </c>
      <c r="I14" s="71">
        <v>6</v>
      </c>
      <c r="J14" s="71">
        <v>4</v>
      </c>
      <c r="K14" s="71">
        <v>2</v>
      </c>
      <c r="L14" s="71">
        <v>5</v>
      </c>
      <c r="M14" s="71">
        <v>1</v>
      </c>
      <c r="N14" s="71">
        <v>0</v>
      </c>
      <c r="O14" s="71">
        <v>0</v>
      </c>
      <c r="P14" s="71">
        <f t="shared" si="0"/>
        <v>15</v>
      </c>
      <c r="Q14" s="71">
        <f t="shared" si="1"/>
        <v>13</v>
      </c>
      <c r="R14" s="71">
        <f t="shared" si="2"/>
        <v>28</v>
      </c>
      <c r="S14" s="284" t="s">
        <v>320</v>
      </c>
    </row>
    <row r="15" spans="1:19" s="11" customFormat="1" ht="20.100000000000001" customHeight="1">
      <c r="A15" s="102" t="s">
        <v>32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1">
        <v>3</v>
      </c>
      <c r="I15" s="71">
        <v>0</v>
      </c>
      <c r="J15" s="71">
        <v>2</v>
      </c>
      <c r="K15" s="71">
        <v>0</v>
      </c>
      <c r="L15" s="71">
        <v>1</v>
      </c>
      <c r="M15" s="71">
        <v>0</v>
      </c>
      <c r="N15" s="71">
        <v>0</v>
      </c>
      <c r="O15" s="71">
        <v>0</v>
      </c>
      <c r="P15" s="71">
        <f t="shared" si="0"/>
        <v>6</v>
      </c>
      <c r="Q15" s="71">
        <f t="shared" si="1"/>
        <v>0</v>
      </c>
      <c r="R15" s="71">
        <f t="shared" si="2"/>
        <v>6</v>
      </c>
      <c r="S15" s="284" t="s">
        <v>321</v>
      </c>
    </row>
    <row r="16" spans="1:19" s="11" customFormat="1" ht="20.100000000000001" customHeight="1">
      <c r="A16" s="102" t="s">
        <v>33</v>
      </c>
      <c r="B16" s="71">
        <v>0</v>
      </c>
      <c r="C16" s="71">
        <v>0</v>
      </c>
      <c r="D16" s="71">
        <v>0</v>
      </c>
      <c r="E16" s="71">
        <v>0</v>
      </c>
      <c r="F16" s="71">
        <v>5</v>
      </c>
      <c r="G16" s="71">
        <v>0</v>
      </c>
      <c r="H16" s="71">
        <v>3</v>
      </c>
      <c r="I16" s="71">
        <v>0</v>
      </c>
      <c r="J16" s="71">
        <v>3</v>
      </c>
      <c r="K16" s="71">
        <v>0</v>
      </c>
      <c r="L16" s="71">
        <v>4</v>
      </c>
      <c r="M16" s="71">
        <v>0</v>
      </c>
      <c r="N16" s="71">
        <v>0</v>
      </c>
      <c r="O16" s="71">
        <v>0</v>
      </c>
      <c r="P16" s="71">
        <f t="shared" si="0"/>
        <v>15</v>
      </c>
      <c r="Q16" s="71">
        <f t="shared" si="1"/>
        <v>0</v>
      </c>
      <c r="R16" s="71">
        <f t="shared" si="2"/>
        <v>15</v>
      </c>
      <c r="S16" s="284" t="s">
        <v>322</v>
      </c>
    </row>
    <row r="17" spans="1:23" s="11" customFormat="1" ht="20.100000000000001" customHeight="1">
      <c r="A17" s="103" t="s">
        <v>21</v>
      </c>
      <c r="B17" s="71">
        <v>0</v>
      </c>
      <c r="C17" s="71">
        <v>0</v>
      </c>
      <c r="D17" s="71">
        <v>2</v>
      </c>
      <c r="E17" s="71">
        <v>0</v>
      </c>
      <c r="F17" s="71">
        <v>4</v>
      </c>
      <c r="G17" s="71">
        <v>0</v>
      </c>
      <c r="H17" s="71">
        <v>7</v>
      </c>
      <c r="I17" s="71">
        <v>5</v>
      </c>
      <c r="J17" s="71">
        <v>7</v>
      </c>
      <c r="K17" s="71">
        <v>5</v>
      </c>
      <c r="L17" s="71">
        <v>0</v>
      </c>
      <c r="M17" s="71">
        <v>4</v>
      </c>
      <c r="N17" s="71">
        <v>0</v>
      </c>
      <c r="O17" s="71">
        <v>1</v>
      </c>
      <c r="P17" s="71">
        <f t="shared" si="0"/>
        <v>20</v>
      </c>
      <c r="Q17" s="71">
        <f t="shared" si="1"/>
        <v>15</v>
      </c>
      <c r="R17" s="71">
        <f t="shared" si="2"/>
        <v>35</v>
      </c>
      <c r="S17" s="284" t="s">
        <v>323</v>
      </c>
    </row>
    <row r="18" spans="1:23" s="11" customFormat="1" ht="20.100000000000001" customHeight="1">
      <c r="A18" s="102" t="s">
        <v>22</v>
      </c>
      <c r="B18" s="71">
        <v>0</v>
      </c>
      <c r="C18" s="71">
        <v>0</v>
      </c>
      <c r="D18" s="71">
        <v>1</v>
      </c>
      <c r="E18" s="71">
        <v>0</v>
      </c>
      <c r="F18" s="71">
        <v>5</v>
      </c>
      <c r="G18" s="71">
        <v>0</v>
      </c>
      <c r="H18" s="71">
        <v>8</v>
      </c>
      <c r="I18" s="71">
        <v>0</v>
      </c>
      <c r="J18" s="71">
        <v>4</v>
      </c>
      <c r="K18" s="71">
        <v>0</v>
      </c>
      <c r="L18" s="71">
        <v>1</v>
      </c>
      <c r="M18" s="71">
        <v>0</v>
      </c>
      <c r="N18" s="71">
        <v>0</v>
      </c>
      <c r="O18" s="71">
        <v>0</v>
      </c>
      <c r="P18" s="71">
        <f t="shared" si="0"/>
        <v>19</v>
      </c>
      <c r="Q18" s="71">
        <f t="shared" si="1"/>
        <v>0</v>
      </c>
      <c r="R18" s="71">
        <f t="shared" si="2"/>
        <v>19</v>
      </c>
      <c r="S18" s="284" t="s">
        <v>324</v>
      </c>
    </row>
    <row r="19" spans="1:23" s="11" customFormat="1" ht="20.100000000000001" customHeight="1">
      <c r="A19" s="102" t="s">
        <v>34</v>
      </c>
      <c r="B19" s="71">
        <v>2</v>
      </c>
      <c r="C19" s="71">
        <v>0</v>
      </c>
      <c r="D19" s="71">
        <v>3</v>
      </c>
      <c r="E19" s="71">
        <v>1</v>
      </c>
      <c r="F19" s="71">
        <v>2</v>
      </c>
      <c r="G19" s="71">
        <v>4</v>
      </c>
      <c r="H19" s="71">
        <v>5</v>
      </c>
      <c r="I19" s="71">
        <v>4</v>
      </c>
      <c r="J19" s="71">
        <v>5</v>
      </c>
      <c r="K19" s="71">
        <v>3</v>
      </c>
      <c r="L19" s="71">
        <v>3</v>
      </c>
      <c r="M19" s="71">
        <v>2</v>
      </c>
      <c r="N19" s="71">
        <v>0</v>
      </c>
      <c r="O19" s="71">
        <v>1</v>
      </c>
      <c r="P19" s="71">
        <f t="shared" si="0"/>
        <v>20</v>
      </c>
      <c r="Q19" s="71">
        <f t="shared" si="1"/>
        <v>15</v>
      </c>
      <c r="R19" s="71">
        <f t="shared" si="2"/>
        <v>35</v>
      </c>
      <c r="S19" s="284" t="s">
        <v>325</v>
      </c>
    </row>
    <row r="20" spans="1:23" s="11" customFormat="1" ht="20.100000000000001" customHeight="1">
      <c r="A20" s="102" t="s">
        <v>35</v>
      </c>
      <c r="B20" s="71">
        <v>1</v>
      </c>
      <c r="C20" s="71">
        <v>0</v>
      </c>
      <c r="D20" s="71">
        <v>3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6</v>
      </c>
      <c r="K20" s="71">
        <v>0</v>
      </c>
      <c r="L20" s="71">
        <v>3</v>
      </c>
      <c r="M20" s="71">
        <v>0</v>
      </c>
      <c r="N20" s="71">
        <v>0</v>
      </c>
      <c r="O20" s="71">
        <v>0</v>
      </c>
      <c r="P20" s="71">
        <f t="shared" si="0"/>
        <v>13</v>
      </c>
      <c r="Q20" s="71">
        <f t="shared" si="1"/>
        <v>0</v>
      </c>
      <c r="R20" s="71">
        <f t="shared" si="2"/>
        <v>13</v>
      </c>
      <c r="S20" s="284" t="s">
        <v>326</v>
      </c>
    </row>
    <row r="21" spans="1:23" ht="20.100000000000001" customHeight="1">
      <c r="A21" s="102" t="s">
        <v>36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f t="shared" si="0"/>
        <v>0</v>
      </c>
      <c r="Q21" s="71">
        <f t="shared" si="1"/>
        <v>0</v>
      </c>
      <c r="R21" s="71">
        <f t="shared" si="2"/>
        <v>0</v>
      </c>
      <c r="S21" s="328" t="s">
        <v>327</v>
      </c>
      <c r="U21" s="11"/>
      <c r="V21" s="11"/>
      <c r="W21" s="11"/>
    </row>
    <row r="22" spans="1:23" ht="20.100000000000001" customHeight="1" thickBot="1">
      <c r="A22" s="108" t="s">
        <v>37</v>
      </c>
      <c r="B22" s="109">
        <v>0</v>
      </c>
      <c r="C22" s="109">
        <v>0</v>
      </c>
      <c r="D22" s="109">
        <v>0</v>
      </c>
      <c r="E22" s="109">
        <v>0</v>
      </c>
      <c r="F22" s="109">
        <v>3</v>
      </c>
      <c r="G22" s="109">
        <v>0</v>
      </c>
      <c r="H22" s="109">
        <v>3</v>
      </c>
      <c r="I22" s="109">
        <v>0</v>
      </c>
      <c r="J22" s="109">
        <v>5</v>
      </c>
      <c r="K22" s="109">
        <v>0</v>
      </c>
      <c r="L22" s="109">
        <v>0</v>
      </c>
      <c r="M22" s="109">
        <v>0</v>
      </c>
      <c r="N22" s="109">
        <v>1</v>
      </c>
      <c r="O22" s="109">
        <v>0</v>
      </c>
      <c r="P22" s="109">
        <f t="shared" si="0"/>
        <v>12</v>
      </c>
      <c r="Q22" s="109">
        <f t="shared" si="1"/>
        <v>0</v>
      </c>
      <c r="R22" s="109">
        <f t="shared" si="2"/>
        <v>12</v>
      </c>
      <c r="S22" s="282" t="s">
        <v>328</v>
      </c>
      <c r="U22" s="11"/>
      <c r="V22" s="11"/>
      <c r="W22" s="11"/>
    </row>
    <row r="23" spans="1:23" ht="20.100000000000001" customHeight="1" thickTop="1" thickBot="1">
      <c r="A23" s="114" t="s">
        <v>0</v>
      </c>
      <c r="B23" s="98">
        <f>SUM(B9:B22)</f>
        <v>16</v>
      </c>
      <c r="C23" s="98">
        <f t="shared" ref="C23:R23" si="3">SUM(C9:C22)</f>
        <v>17</v>
      </c>
      <c r="D23" s="98">
        <f t="shared" si="3"/>
        <v>21</v>
      </c>
      <c r="E23" s="98">
        <f t="shared" si="3"/>
        <v>12</v>
      </c>
      <c r="F23" s="98">
        <f t="shared" si="3"/>
        <v>52</v>
      </c>
      <c r="G23" s="98">
        <f t="shared" si="3"/>
        <v>23</v>
      </c>
      <c r="H23" s="98">
        <f t="shared" si="3"/>
        <v>64</v>
      </c>
      <c r="I23" s="98">
        <f t="shared" si="3"/>
        <v>20</v>
      </c>
      <c r="J23" s="98">
        <f t="shared" si="3"/>
        <v>58</v>
      </c>
      <c r="K23" s="98">
        <f t="shared" si="3"/>
        <v>26</v>
      </c>
      <c r="L23" s="98">
        <f t="shared" si="3"/>
        <v>26</v>
      </c>
      <c r="M23" s="98">
        <f t="shared" si="3"/>
        <v>20</v>
      </c>
      <c r="N23" s="98">
        <f t="shared" si="3"/>
        <v>8</v>
      </c>
      <c r="O23" s="98">
        <f t="shared" si="3"/>
        <v>2</v>
      </c>
      <c r="P23" s="98">
        <f t="shared" si="3"/>
        <v>245</v>
      </c>
      <c r="Q23" s="98">
        <f t="shared" si="3"/>
        <v>120</v>
      </c>
      <c r="R23" s="98">
        <f t="shared" si="3"/>
        <v>365</v>
      </c>
      <c r="S23" s="281" t="s">
        <v>329</v>
      </c>
      <c r="U23" s="11"/>
      <c r="V23" s="11"/>
      <c r="W23" s="11"/>
    </row>
    <row r="24" spans="1:23" ht="13.5" thickTop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U24" s="11"/>
      <c r="V24" s="11"/>
      <c r="W24" s="11"/>
    </row>
    <row r="25" spans="1:23" ht="0.75" customHeight="1">
      <c r="U25" s="11"/>
      <c r="V25" s="11"/>
      <c r="W25" s="11"/>
    </row>
  </sheetData>
  <mergeCells count="15">
    <mergeCell ref="A1:R1"/>
    <mergeCell ref="A2:R2"/>
    <mergeCell ref="P5:R5"/>
    <mergeCell ref="B5:C5"/>
    <mergeCell ref="D5:E5"/>
    <mergeCell ref="F5:G5"/>
    <mergeCell ref="N5:O5"/>
    <mergeCell ref="J5:K5"/>
    <mergeCell ref="L5:M5"/>
    <mergeCell ref="A3:S3"/>
    <mergeCell ref="S5:S8"/>
    <mergeCell ref="P6:R6"/>
    <mergeCell ref="A5:A8"/>
    <mergeCell ref="H5:I5"/>
    <mergeCell ref="A4:R4"/>
  </mergeCells>
  <phoneticPr fontId="0" type="noConversion"/>
  <printOptions horizontalCentered="1"/>
  <pageMargins left="1" right="1" top="1.5" bottom="1" header="1.5" footer="1"/>
  <pageSetup paperSize="9" scale="80" orientation="landscape" r:id="rId1"/>
  <headerFooter alignWithMargins="0">
    <oddFooter xml:space="preserve">&amp;C&amp;"Arial,Bold"&amp;12 17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44</vt:i4>
      </vt:variant>
    </vt:vector>
  </HeadingPairs>
  <TitlesOfParts>
    <vt:vector size="101" baseType="lpstr">
      <vt:lpstr>2 </vt:lpstr>
      <vt:lpstr>3 </vt:lpstr>
      <vt:lpstr>4.</vt:lpstr>
      <vt:lpstr>5</vt:lpstr>
      <vt:lpstr>6</vt:lpstr>
      <vt:lpstr>7م</vt:lpstr>
      <vt:lpstr>8ف</vt:lpstr>
      <vt:lpstr>9</vt:lpstr>
      <vt:lpstr>10</vt:lpstr>
      <vt:lpstr>11</vt:lpstr>
      <vt:lpstr>12</vt:lpstr>
      <vt:lpstr>13</vt:lpstr>
      <vt:lpstr>14</vt:lpstr>
      <vt:lpstr>15 م</vt:lpstr>
      <vt:lpstr> 16 ف</vt:lpstr>
      <vt:lpstr>17</vt:lpstr>
      <vt:lpstr>18</vt:lpstr>
      <vt:lpstr>19ج</vt:lpstr>
      <vt:lpstr>20</vt:lpstr>
      <vt:lpstr>21</vt:lpstr>
      <vt:lpstr>22</vt:lpstr>
      <vt:lpstr>23</vt:lpstr>
      <vt:lpstr>24</vt:lpstr>
      <vt:lpstr>25ف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48n</vt:lpstr>
      <vt:lpstr>49</vt:lpstr>
      <vt:lpstr>49cont</vt:lpstr>
      <vt:lpstr>50</vt:lpstr>
      <vt:lpstr>51</vt:lpstr>
      <vt:lpstr>52</vt:lpstr>
      <vt:lpstr>53</vt:lpstr>
      <vt:lpstr>54</vt:lpstr>
      <vt:lpstr>55</vt:lpstr>
      <vt:lpstr>56</vt:lpstr>
      <vt:lpstr>Sheet1</vt:lpstr>
      <vt:lpstr>' 16 ف'!Print_Area</vt:lpstr>
      <vt:lpstr>'10'!Print_Area</vt:lpstr>
      <vt:lpstr>'11'!Print_Area</vt:lpstr>
      <vt:lpstr>'13'!Print_Area</vt:lpstr>
      <vt:lpstr>'14'!Print_Area</vt:lpstr>
      <vt:lpstr>'15 م'!Print_Area</vt:lpstr>
      <vt:lpstr>'17'!Print_Area</vt:lpstr>
      <vt:lpstr>'18'!Print_Area</vt:lpstr>
      <vt:lpstr>'19ج'!Print_Area</vt:lpstr>
      <vt:lpstr>'2 '!Print_Area</vt:lpstr>
      <vt:lpstr>'20'!Print_Area</vt:lpstr>
      <vt:lpstr>'21'!Print_Area</vt:lpstr>
      <vt:lpstr>'22'!Print_Area</vt:lpstr>
      <vt:lpstr>'23'!Print_Area</vt:lpstr>
      <vt:lpstr>'24'!Print_Area</vt:lpstr>
      <vt:lpstr>'25ف'!Print_Area</vt:lpstr>
      <vt:lpstr>'26'!Print_Area</vt:lpstr>
      <vt:lpstr>'27'!Print_Area</vt:lpstr>
      <vt:lpstr>'28'!Print_Area</vt:lpstr>
      <vt:lpstr>'29'!Print_Area</vt:lpstr>
      <vt:lpstr>'3 '!Print_Area</vt:lpstr>
      <vt:lpstr>'30'!Print_Area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'4.'!Print_Area</vt:lpstr>
      <vt:lpstr>'40'!Print_Area</vt:lpstr>
      <vt:lpstr>'41'!Print_Area</vt:lpstr>
      <vt:lpstr>'43'!Print_Area</vt:lpstr>
      <vt:lpstr>'44'!Print_Area</vt:lpstr>
      <vt:lpstr>'45'!Print_Area</vt:lpstr>
      <vt:lpstr>'46'!Print_Area</vt:lpstr>
      <vt:lpstr>'47'!Print_Area</vt:lpstr>
      <vt:lpstr>'49'!Print_Area</vt:lpstr>
      <vt:lpstr>'5'!Print_Area</vt:lpstr>
      <vt:lpstr>'6'!Print_Area</vt:lpstr>
      <vt:lpstr>'7م'!Print_Area</vt:lpstr>
      <vt:lpstr>'8ف'!Print_Area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molsa</dc:creator>
  <cp:lastModifiedBy>Rajaa Mahmod</cp:lastModifiedBy>
  <cp:lastPrinted>2017-06-11T05:58:38Z</cp:lastPrinted>
  <dcterms:created xsi:type="dcterms:W3CDTF">2012-02-26T19:26:20Z</dcterms:created>
  <dcterms:modified xsi:type="dcterms:W3CDTF">2017-06-11T06:00:27Z</dcterms:modified>
</cp:coreProperties>
</file>